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filterPrivacy="1" codeName="ThisWorkbook" defaultThemeVersion="124226"/>
  <xr:revisionPtr revIDLastSave="0" documentId="13_ncr:1_{19D69B4B-221B-4213-8203-81AC6516304F}" xr6:coauthVersionLast="47" xr6:coauthVersionMax="47" xr10:uidLastSave="{00000000-0000-0000-0000-000000000000}"/>
  <bookViews>
    <workbookView xWindow="-110" yWindow="-110" windowWidth="19420" windowHeight="10420" tabRatio="684" firstSheet="57" activeTab="73"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Euro!$A$1:$C$33</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69" l="1"/>
  <c r="G6" i="94" l="1"/>
  <c r="A4" i="69" l="1"/>
  <c r="E6" i="111" l="1"/>
  <c r="D6" i="108"/>
  <c r="D6" i="96"/>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183" i="24" l="1"/>
  <c r="J9" i="125"/>
  <c r="C78" i="82" s="1"/>
  <c r="I9" i="125"/>
  <c r="C77" i="82" s="1"/>
  <c r="S226" i="25"/>
  <c r="S227" i="25"/>
  <c r="M229" i="25"/>
  <c r="R229" i="25"/>
  <c r="Q217" i="24"/>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F6" i="101"/>
  <c r="E6" i="96"/>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H15" i="127" l="1"/>
  <c r="I15" i="127"/>
  <c r="J15" i="127"/>
  <c r="F15" i="127"/>
  <c r="G11" i="127"/>
  <c r="F13" i="127"/>
  <c r="H13" i="127"/>
  <c r="I13" i="127"/>
  <c r="J13" i="127"/>
  <c r="F14" i="127"/>
  <c r="H14" i="127"/>
  <c r="I14" i="127"/>
  <c r="J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E9" i="64"/>
  <c r="I9" i="12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D26" i="113" s="1"/>
  <c r="G25" i="113"/>
  <c r="F25" i="113"/>
  <c r="E25" i="113"/>
  <c r="D25" i="113" s="1"/>
  <c r="G24" i="113"/>
  <c r="F24" i="113"/>
  <c r="E24" i="113"/>
  <c r="D24" i="113" s="1"/>
  <c r="G23" i="113"/>
  <c r="F23" i="113"/>
  <c r="E23" i="113"/>
  <c r="D23" i="113" s="1"/>
  <c r="G22" i="113"/>
  <c r="F22" i="113"/>
  <c r="E22" i="113"/>
  <c r="D22" i="113" s="1"/>
  <c r="G21" i="113"/>
  <c r="F21" i="113"/>
  <c r="E21" i="113"/>
  <c r="D21" i="113" s="1"/>
  <c r="G20" i="113"/>
  <c r="F20" i="113"/>
  <c r="E20" i="113"/>
  <c r="D20" i="113" s="1"/>
  <c r="G19" i="113"/>
  <c r="F19" i="113"/>
  <c r="E19" i="113"/>
  <c r="D19" i="113" s="1"/>
  <c r="G18" i="113"/>
  <c r="F18" i="113"/>
  <c r="E18" i="113"/>
  <c r="D18" i="113" s="1"/>
  <c r="G17" i="113"/>
  <c r="F17" i="113"/>
  <c r="E17" i="113"/>
  <c r="D17" i="113" s="1"/>
  <c r="G16" i="113"/>
  <c r="F16" i="113"/>
  <c r="E16" i="113"/>
  <c r="D16" i="113" s="1"/>
  <c r="G15" i="113"/>
  <c r="F15" i="113"/>
  <c r="E15" i="113"/>
  <c r="D15" i="113" s="1"/>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s="1"/>
  <c r="H19" i="110"/>
  <c r="G19" i="110"/>
  <c r="F19" i="110"/>
  <c r="D19" i="110" s="1"/>
  <c r="H18" i="110"/>
  <c r="G18" i="110"/>
  <c r="F18" i="110"/>
  <c r="D18" i="110" s="1"/>
  <c r="H17" i="110"/>
  <c r="G17" i="110"/>
  <c r="F17" i="110"/>
  <c r="D17" i="110" s="1"/>
  <c r="H16" i="110"/>
  <c r="G16" i="110"/>
  <c r="F16" i="110"/>
  <c r="D16" i="110" s="1"/>
  <c r="H15" i="110"/>
  <c r="G15" i="110"/>
  <c r="F15" i="110"/>
  <c r="D15" i="110" s="1"/>
  <c r="H14" i="110"/>
  <c r="G14" i="110"/>
  <c r="F14" i="110"/>
  <c r="D14" i="110" s="1"/>
  <c r="H13" i="110"/>
  <c r="G13" i="110"/>
  <c r="F13" i="110"/>
  <c r="D13" i="110" s="1"/>
  <c r="H12" i="110"/>
  <c r="G12" i="110"/>
  <c r="F12" i="110"/>
  <c r="A3" i="110"/>
  <c r="A2" i="110"/>
  <c r="E15"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E21" i="109" s="1"/>
  <c r="F20" i="109"/>
  <c r="E20" i="109" s="1"/>
  <c r="F19" i="109"/>
  <c r="E19" i="109" s="1"/>
  <c r="F18" i="109"/>
  <c r="E18" i="109" s="1"/>
  <c r="F17" i="109"/>
  <c r="E17" i="109" s="1"/>
  <c r="F16" i="109"/>
  <c r="E16" i="109" s="1"/>
  <c r="F15" i="109"/>
  <c r="F14" i="109"/>
  <c r="E14" i="109" s="1"/>
  <c r="F13" i="109"/>
  <c r="E13" i="109" s="1"/>
  <c r="F12" i="109"/>
  <c r="E6" i="109"/>
  <c r="A3" i="109"/>
  <c r="A2" i="109"/>
  <c r="F13" i="108"/>
  <c r="D13" i="108" s="1"/>
  <c r="F14" i="108"/>
  <c r="D14" i="108" s="1"/>
  <c r="F15" i="108"/>
  <c r="D15" i="108" s="1"/>
  <c r="F16" i="108"/>
  <c r="D16" i="108" s="1"/>
  <c r="F17" i="108"/>
  <c r="D17" i="108" s="1"/>
  <c r="F18" i="108"/>
  <c r="D18" i="108" s="1"/>
  <c r="F19" i="108"/>
  <c r="D19" i="108" s="1"/>
  <c r="F20" i="108"/>
  <c r="D20" i="108" s="1"/>
  <c r="F21" i="108"/>
  <c r="D21" i="108" s="1"/>
  <c r="F22" i="108"/>
  <c r="D22" i="108" s="1"/>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F25" i="104" s="1"/>
  <c r="I24" i="104"/>
  <c r="H24" i="104"/>
  <c r="G24" i="104"/>
  <c r="I23" i="104"/>
  <c r="H23" i="104"/>
  <c r="G23" i="104"/>
  <c r="F23" i="104" s="1"/>
  <c r="I22" i="104"/>
  <c r="H22" i="104"/>
  <c r="G22" i="104"/>
  <c r="I21" i="104"/>
  <c r="H21" i="104"/>
  <c r="G21" i="104"/>
  <c r="F21" i="104" s="1"/>
  <c r="I20" i="104"/>
  <c r="H20" i="104"/>
  <c r="G20" i="104"/>
  <c r="I19" i="104"/>
  <c r="H19" i="104"/>
  <c r="G19" i="104"/>
  <c r="F19" i="104" s="1"/>
  <c r="I18" i="104"/>
  <c r="H18" i="104"/>
  <c r="G18" i="104"/>
  <c r="I17" i="104"/>
  <c r="H17" i="104"/>
  <c r="G17" i="104"/>
  <c r="I16" i="104"/>
  <c r="H16" i="104"/>
  <c r="G16" i="104"/>
  <c r="F16" i="104" s="1"/>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21" i="101"/>
  <c r="E27" i="101"/>
  <c r="E28" i="101"/>
  <c r="E29" i="101"/>
  <c r="E30"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E31" i="101" s="1"/>
  <c r="I30" i="101"/>
  <c r="H30" i="101"/>
  <c r="G30" i="101"/>
  <c r="I29" i="101"/>
  <c r="H29" i="101"/>
  <c r="G29" i="101"/>
  <c r="I28" i="101"/>
  <c r="H28" i="101"/>
  <c r="G28" i="101"/>
  <c r="I27" i="101"/>
  <c r="H27" i="101"/>
  <c r="G27" i="101"/>
  <c r="I26" i="101"/>
  <c r="H26" i="101"/>
  <c r="G26" i="101"/>
  <c r="E26" i="101" s="1"/>
  <c r="I25" i="101"/>
  <c r="H25" i="101"/>
  <c r="G25" i="101"/>
  <c r="E25" i="101" s="1"/>
  <c r="I24" i="101"/>
  <c r="H24" i="101"/>
  <c r="G24" i="101"/>
  <c r="E24" i="101" s="1"/>
  <c r="I23" i="101"/>
  <c r="H23" i="101"/>
  <c r="G23" i="101"/>
  <c r="E23" i="101" s="1"/>
  <c r="I22" i="101"/>
  <c r="H22" i="101"/>
  <c r="G22" i="101"/>
  <c r="E22" i="101" s="1"/>
  <c r="I21" i="101"/>
  <c r="H21" i="101"/>
  <c r="G21" i="10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E17" i="100" s="1"/>
  <c r="H16" i="100"/>
  <c r="G16" i="100"/>
  <c r="F16" i="100"/>
  <c r="E16" i="100" s="1"/>
  <c r="H15" i="100"/>
  <c r="G15" i="100"/>
  <c r="F15" i="100"/>
  <c r="E15" i="100" s="1"/>
  <c r="H14" i="100"/>
  <c r="G14" i="100"/>
  <c r="F14" i="100"/>
  <c r="E14" i="100" s="1"/>
  <c r="H13" i="100"/>
  <c r="G13" i="100"/>
  <c r="F13" i="100"/>
  <c r="E13" i="100" s="1"/>
  <c r="H12" i="100"/>
  <c r="G12" i="100"/>
  <c r="F12" i="100"/>
  <c r="E6" i="100"/>
  <c r="A3" i="100"/>
  <c r="A2" i="100"/>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D15" i="99" s="1"/>
  <c r="G14" i="99"/>
  <c r="F14" i="99"/>
  <c r="E14" i="99"/>
  <c r="D14" i="99" s="1"/>
  <c r="G13" i="99"/>
  <c r="F13" i="99"/>
  <c r="E13" i="99"/>
  <c r="D13" i="99" s="1"/>
  <c r="G12" i="99"/>
  <c r="F12" i="99"/>
  <c r="E12" i="99"/>
  <c r="D6" i="99"/>
  <c r="A3" i="99"/>
  <c r="A2" i="99"/>
  <c r="F23" i="98"/>
  <c r="F26" i="98"/>
  <c r="F44"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F51" i="98" s="1"/>
  <c r="I50" i="98"/>
  <c r="H50" i="98"/>
  <c r="G50" i="98"/>
  <c r="F50" i="98" s="1"/>
  <c r="I49" i="98"/>
  <c r="H49" i="98"/>
  <c r="G49" i="98"/>
  <c r="F49" i="98" s="1"/>
  <c r="I48" i="98"/>
  <c r="H48" i="98"/>
  <c r="G48" i="98"/>
  <c r="F48" i="98" s="1"/>
  <c r="I47" i="98"/>
  <c r="H47" i="98"/>
  <c r="G47" i="98"/>
  <c r="F47" i="98" s="1"/>
  <c r="I46" i="98"/>
  <c r="H46" i="98"/>
  <c r="G46" i="98"/>
  <c r="F46" i="98" s="1"/>
  <c r="I45" i="98"/>
  <c r="H45" i="98"/>
  <c r="G45" i="98"/>
  <c r="F45" i="98" s="1"/>
  <c r="I44" i="98"/>
  <c r="H44" i="98"/>
  <c r="G44" i="98"/>
  <c r="I43" i="98"/>
  <c r="H43" i="98"/>
  <c r="G43" i="98"/>
  <c r="F43" i="98" s="1"/>
  <c r="I42" i="98"/>
  <c r="H42" i="98"/>
  <c r="G42" i="98"/>
  <c r="F42" i="98" s="1"/>
  <c r="I41" i="98"/>
  <c r="H41" i="98"/>
  <c r="G41" i="98"/>
  <c r="F41" i="98" s="1"/>
  <c r="I40" i="98"/>
  <c r="H40" i="98"/>
  <c r="G40" i="98"/>
  <c r="F40" i="98" s="1"/>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F33" i="98" s="1"/>
  <c r="I32" i="98"/>
  <c r="H32" i="98"/>
  <c r="G32" i="98"/>
  <c r="F32" i="98" s="1"/>
  <c r="I31" i="98"/>
  <c r="H31" i="98"/>
  <c r="G31" i="98"/>
  <c r="F31" i="98" s="1"/>
  <c r="I30" i="98"/>
  <c r="H30" i="98"/>
  <c r="G30" i="98"/>
  <c r="F30" i="98" s="1"/>
  <c r="I29" i="98"/>
  <c r="H29" i="98"/>
  <c r="G29" i="98"/>
  <c r="F29" i="98" s="1"/>
  <c r="I28" i="98"/>
  <c r="H28" i="98"/>
  <c r="G28" i="98"/>
  <c r="F28" i="98" s="1"/>
  <c r="I27" i="98"/>
  <c r="H27" i="98"/>
  <c r="G27" i="98"/>
  <c r="F27" i="98" s="1"/>
  <c r="I26" i="98"/>
  <c r="H26" i="98"/>
  <c r="G26" i="98"/>
  <c r="I25" i="98"/>
  <c r="H25" i="98"/>
  <c r="G25" i="98"/>
  <c r="F25" i="98" s="1"/>
  <c r="I24" i="98"/>
  <c r="H24" i="98"/>
  <c r="G24" i="98"/>
  <c r="F24" i="98" s="1"/>
  <c r="I23" i="98"/>
  <c r="H23" i="98"/>
  <c r="G23" i="98"/>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F15" i="95"/>
  <c r="E15" i="95" s="1"/>
  <c r="F16" i="95"/>
  <c r="E16" i="95" s="1"/>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F18" i="93" s="1"/>
  <c r="I17" i="93"/>
  <c r="H17" i="93"/>
  <c r="G17" i="93"/>
  <c r="F17" i="93" s="1"/>
  <c r="I16" i="93"/>
  <c r="H16" i="93"/>
  <c r="G16" i="93"/>
  <c r="F16" i="93" s="1"/>
  <c r="I15" i="93"/>
  <c r="H15" i="93"/>
  <c r="G15" i="93"/>
  <c r="F15" i="93" s="1"/>
  <c r="I14" i="93"/>
  <c r="H14" i="93"/>
  <c r="G14" i="93"/>
  <c r="F14" i="93" s="1"/>
  <c r="I13" i="93"/>
  <c r="H13" i="93"/>
  <c r="G13" i="93"/>
  <c r="F13" i="93" s="1"/>
  <c r="I12" i="93"/>
  <c r="H12" i="93"/>
  <c r="G12" i="93"/>
  <c r="F12" i="93" s="1"/>
  <c r="F6" i="93"/>
  <c r="A3" i="93"/>
  <c r="A2" i="93"/>
  <c r="A2" i="91"/>
  <c r="A3" i="91"/>
  <c r="C26" i="82"/>
  <c r="D6" i="91"/>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N26" i="104" l="1"/>
  <c r="O26" i="104"/>
  <c r="M26" i="104"/>
  <c r="K26" i="104"/>
  <c r="J26" i="104"/>
  <c r="L26" i="104"/>
  <c r="F26" i="104"/>
  <c r="L25" i="104"/>
  <c r="O25" i="104"/>
  <c r="J25" i="104"/>
  <c r="M25" i="104"/>
  <c r="K25" i="104"/>
  <c r="N25" i="104"/>
  <c r="N24" i="104"/>
  <c r="J24" i="104"/>
  <c r="M24" i="104"/>
  <c r="L24" i="104"/>
  <c r="O24" i="104"/>
  <c r="K24" i="104"/>
  <c r="M22" i="104"/>
  <c r="L22" i="104"/>
  <c r="O22" i="104"/>
  <c r="K22" i="104"/>
  <c r="N22" i="104"/>
  <c r="J22" i="104"/>
  <c r="F24" i="104"/>
  <c r="L20" i="104"/>
  <c r="O20" i="104"/>
  <c r="K20" i="104"/>
  <c r="N20" i="104"/>
  <c r="J20" i="104"/>
  <c r="M20" i="104"/>
  <c r="F22" i="104"/>
  <c r="J23" i="104"/>
  <c r="M23" i="104"/>
  <c r="L23" i="104"/>
  <c r="O23" i="104"/>
  <c r="K23" i="104"/>
  <c r="N23" i="104"/>
  <c r="F20" i="104"/>
  <c r="M21" i="104"/>
  <c r="L21" i="104"/>
  <c r="O21" i="104"/>
  <c r="K21" i="104"/>
  <c r="N21" i="104"/>
  <c r="J21" i="104"/>
  <c r="L17" i="104"/>
  <c r="O17" i="104"/>
  <c r="J17" i="104"/>
  <c r="M17" i="104"/>
  <c r="K17" i="104"/>
  <c r="N17" i="104"/>
  <c r="N18" i="104"/>
  <c r="L18" i="104"/>
  <c r="O18" i="104"/>
  <c r="J18" i="104"/>
  <c r="M18" i="104"/>
  <c r="K18" i="104"/>
  <c r="F18" i="104"/>
  <c r="K19" i="104"/>
  <c r="N19" i="104"/>
  <c r="L19" i="104"/>
  <c r="O19" i="104"/>
  <c r="J19" i="104"/>
  <c r="M19" i="104"/>
  <c r="F17" i="104"/>
  <c r="N16" i="104"/>
  <c r="J16" i="104"/>
  <c r="O16" i="104"/>
  <c r="K16" i="104"/>
  <c r="L16" i="104"/>
  <c r="M16" i="104"/>
  <c r="M15" i="104"/>
  <c r="N15" i="104"/>
  <c r="O15" i="104"/>
  <c r="K15" i="104"/>
  <c r="L15" i="104"/>
  <c r="J15" i="104"/>
  <c r="F15" i="104"/>
  <c r="L16" i="97"/>
  <c r="K16" i="97"/>
  <c r="J16" i="97"/>
  <c r="F16" i="97"/>
  <c r="K15" i="97"/>
  <c r="J15" i="97"/>
  <c r="L15"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M12" i="80" l="1"/>
  <c r="I9" i="86"/>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N12" i="75" l="1"/>
  <c r="I9" i="76"/>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S9" i="25"/>
  <c r="C52" i="82" s="1"/>
  <c r="T9" i="25"/>
  <c r="C53" i="82" s="1"/>
  <c r="R9" i="25"/>
  <c r="C51"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<sst xmlns="http://schemas.openxmlformats.org/spreadsheetml/2006/main" count="3986" uniqueCount="1517">
  <si>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</si>
  <si>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</si>
  <si>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</si>
  <si>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</si>
  <si>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</si>
  <si>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</si>
  <si>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</si>
  <si>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</si>
  <si>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</si>
  <si>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</si>
  <si>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</si>
  <si>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</si>
  <si>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</si>
  <si>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</si>
  <si>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</si>
  <si>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</si>
  <si>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</si>
  <si>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</si>
  <si>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</si>
  <si>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</si>
  <si>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</si>
  <si>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</si>
  <si>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</si>
  <si>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</si>
  <si>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</si>
  <si>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</si>
  <si>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</si>
  <si>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</si>
  <si>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</si>
  <si>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</si>
  <si>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</si>
  <si>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</si>
  <si>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</si>
  <si>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</si>
  <si>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</si>
  <si>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</si>
  <si>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</si>
  <si>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</si>
  <si>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</si>
  <si>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</si>
  <si>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</si>
  <si>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</si>
  <si>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</si>
  <si>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</si>
  <si>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</si>
  <si>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</si>
  <si>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</si>
  <si>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</si>
  <si>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</si>
  <si>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</si>
  <si>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</si>
  <si>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</si>
  <si>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</si>
  <si>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</si>
  <si>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</si>
  <si>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</si>
  <si>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</si>
  <si>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</si>
  <si>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</si>
  <si>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</si>
  <si>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</si>
  <si>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</si>
  <si>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</si>
  <si>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</si>
  <si>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</si>
  <si>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</si>
  <si>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</si>
  <si>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</si>
  <si>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</si>
  <si>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</si>
  <si>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</si>
  <si>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</si>
  <si>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</si>
  <si>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</si>
  <si>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</si>
  <si>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</si>
  <si>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</si>
  <si>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</si>
  <si>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</si>
  <si>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</si>
  <si>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</si>
  <si>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</si>
  <si>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</si>
  <si>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</si>
  <si>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</si>
  <si>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</si>
  <si>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</si>
  <si>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</si>
  <si>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</si>
  <si>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</si>
  <si>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</si>
  <si>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</si>
  <si>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</si>
  <si>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</si>
  <si>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</si>
  <si>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</si>
  <si>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</si>
  <si>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</si>
  <si>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</si>
  <si>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</si>
  <si>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</si>
  <si>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</si>
  <si>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</si>
  <si>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</si>
  <si>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</si>
  <si>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</si>
  <si>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</si>
  <si>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</si>
  <si>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</si>
  <si>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</si>
  <si>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</si>
  <si>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</si>
  <si>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</si>
  <si>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</si>
  <si>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</si>
  <si>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</si>
  <si>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</si>
  <si>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</si>
  <si>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</si>
  <si>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</si>
  <si>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</si>
  <si>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</si>
  <si>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</si>
  <si>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</si>
  <si>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</si>
  <si>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</si>
  <si>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</si>
  <si>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</si>
  <si>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</si>
  <si>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</si>
  <si>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</si>
  <si>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</si>
  <si>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</si>
  <si>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</si>
  <si>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</si>
  <si>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</si>
  <si>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</si>
  <si>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</si>
  <si>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</si>
  <si>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</si>
  <si>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</si>
  <si>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</si>
  <si>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</si>
  <si>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</si>
  <si>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</si>
  <si>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</si>
  <si>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</si>
  <si>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</si>
  <si>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</si>
  <si>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</si>
  <si>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</si>
  <si>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</si>
  <si>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</si>
  <si>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</si>
  <si>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</si>
  <si>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</si>
  <si>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</si>
  <si>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</si>
  <si>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</si>
  <si>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</si>
  <si>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</si>
  <si>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</si>
  <si>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</si>
  <si>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</si>
  <si>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</si>
  <si>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</si>
  <si>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</si>
  <si>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</si>
  <si>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</si>
  <si>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</si>
  <si>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</si>
  <si>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</si>
  <si>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</si>
  <si>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</si>
  <si>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</si>
  <si>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</si>
  <si>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</si>
  <si>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</si>
  <si>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</si>
  <si>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</si>
  <si>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</si>
  <si>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</si>
  <si>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</si>
  <si>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</si>
  <si>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</si>
  <si>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</si>
  <si>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</si>
  <si>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</si>
  <si>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</si>
  <si>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</si>
  <si>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</si>
  <si>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</si>
  <si>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</si>
  <si>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</si>
  <si>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</si>
  <si>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</si>
  <si>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</si>
  <si>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</si>
  <si>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</si>
  <si>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</si>
  <si>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</si>
  <si>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</si>
  <si>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</si>
  <si>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</si>
  <si>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</si>
  <si>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</si>
  <si>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</si>
  <si>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</si>
  <si>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</si>
  <si>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</si>
  <si>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</si>
  <si>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</si>
  <si>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</si>
  <si>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</si>
  <si>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</si>
  <si>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</si>
  <si>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</si>
  <si>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</si>
  <si>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</si>
  <si>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</si>
  <si>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</si>
  <si>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</si>
  <si>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</si>
  <si>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</si>
  <si>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</si>
  <si>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</si>
  <si>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</si>
  <si>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</si>
  <si>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</si>
  <si>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</si>
  <si>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</si>
  <si>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</si>
  <si>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</si>
  <si>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</si>
  <si>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</si>
  <si>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</si>
  <si>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</si>
  <si>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</si>
  <si>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</si>
  <si>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</si>
  <si>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</si>
  <si>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</si>
  <si>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</si>
  <si>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</si>
  <si>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</si>
  <si>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</si>
  <si>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</si>
  <si>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</si>
  <si>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</si>
  <si>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</si>
  <si>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</si>
  <si>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</si>
  <si>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</si>
  <si>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</si>
  <si>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</si>
  <si>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</si>
  <si>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</si>
  <si>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</si>
  <si>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</si>
  <si>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</si>
  <si>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</si>
  <si>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</si>
  <si>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</si>
  <si>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</si>
  <si>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</si>
  <si>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</si>
  <si>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</si>
  <si>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</si>
  <si>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</si>
  <si>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</si>
  <si>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</si>
  <si>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</si>
  <si>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</si>
  <si>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</si>
  <si>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</si>
  <si>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</si>
  <si>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</si>
  <si>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</si>
  <si>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</si>
  <si>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</si>
  <si>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</si>
  <si>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</si>
  <si>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</si>
  <si>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</si>
  <si>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</si>
  <si>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</si>
  <si>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</si>
  <si>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</si>
  <si>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</si>
  <si>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</si>
  <si>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</si>
  <si>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</si>
  <si>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</si>
  <si>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</si>
  <si>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</si>
  <si>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</si>
  <si>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</si>
  <si>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</si>
  <si>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</si>
  <si>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</si>
  <si>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</si>
  <si>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</si>
  <si>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</si>
  <si>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</si>
  <si>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</si>
  <si>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</si>
  <si>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</si>
  <si>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</si>
  <si>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</si>
  <si>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</si>
  <si>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</si>
  <si>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</si>
  <si>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</si>
  <si>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</si>
  <si>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</si>
  <si>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</si>
  <si>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</si>
  <si>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</si>
  <si>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</si>
  <si>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</si>
  <si>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</si>
  <si>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</si>
  <si>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</si>
  <si>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</si>
  <si>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</si>
  <si>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</si>
  <si>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</si>
  <si>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</si>
  <si>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</si>
  <si>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</si>
  <si>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</si>
  <si>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</si>
  <si>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</si>
  <si>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</si>
  <si>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</si>
  <si>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</si>
  <si>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</si>
  <si>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</si>
  <si>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</si>
  <si>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</si>
  <si>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</si>
  <si>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</si>
  <si>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</si>
  <si>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</si>
  <si>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</si>
  <si>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</si>
  <si>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</si>
  <si>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</si>
  <si>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</si>
  <si>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</si>
  <si>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</si>
  <si>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</si>
  <si>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</si>
  <si>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</si>
  <si>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</si>
  <si>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</si>
  <si>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</si>
  <si>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</si>
  <si>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</si>
  <si>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</si>
  <si>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</si>
  <si>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</si>
  <si>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</si>
  <si>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</si>
  <si>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</si>
  <si>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</si>
  <si>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</si>
  <si>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</si>
  <si>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</si>
  <si>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</si>
  <si>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</si>
  <si>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</si>
  <si>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</si>
  <si>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</si>
  <si>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</si>
  <si>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</si>
  <si>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</si>
  <si>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</si>
  <si>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</si>
  <si>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</si>
  <si>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</si>
  <si>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</si>
  <si>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</si>
  <si>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</si>
  <si>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</si>
  <si>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</si>
  <si>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</si>
  <si>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</si>
  <si>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</si>
  <si>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</si>
  <si>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</si>
  <si>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</si>
  <si>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</si>
  <si>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</si>
  <si>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</si>
  <si>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</si>
  <si>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</si>
  <si>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</si>
  <si>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</si>
  <si>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</si>
  <si>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</si>
  <si>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</si>
  <si>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</si>
  <si>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</si>
  <si>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</si>
  <si>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</si>
  <si>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</si>
  <si>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</si>
  <si>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</si>
  <si>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</si>
  <si>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</si>
  <si>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</si>
  <si>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</si>
  <si>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</si>
  <si>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</si>
  <si>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</si>
  <si>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</si>
  <si>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</si>
  <si>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</si>
  <si>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</si>
  <si>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</si>
  <si>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</si>
  <si>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</si>
  <si>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</si>
  <si>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</si>
  <si>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</si>
  <si>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</si>
  <si>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</si>
  <si>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</si>
  <si>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</si>
  <si>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</si>
  <si>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</si>
  <si>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</si>
  <si>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</si>
  <si>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</si>
  <si>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</si>
  <si>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</si>
  <si>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</si>
  <si>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</si>
  <si>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</si>
  <si>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</si>
  <si>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</si>
  <si>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</si>
  <si>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</si>
  <si>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</si>
  <si>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</si>
  <si>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</si>
  <si>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</si>
  <si>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</si>
  <si>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</si>
  <si>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</si>
  <si>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</si>
  <si>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</si>
  <si>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</si>
  <si>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</si>
  <si>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</si>
  <si>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</si>
  <si>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</si>
  <si>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</si>
  <si>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</si>
  <si>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</si>
  <si>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</si>
  <si>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</si>
  <si>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</si>
  <si>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</si>
  <si>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</si>
  <si>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</si>
  <si>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</si>
  <si>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</si>
  <si>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</si>
  <si>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</si>
  <si>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</si>
  <si>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</si>
  <si>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</si>
  <si>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</si>
  <si>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</si>
  <si>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</si>
  <si>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</si>
  <si>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</si>
  <si>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</si>
  <si>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</si>
  <si>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</si>
  <si>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</si>
  <si>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</si>
  <si>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</si>
  <si>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</si>
  <si>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</si>
  <si>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</si>
  <si>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</si>
  <si>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</si>
  <si>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</si>
  <si>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</si>
  <si>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</si>
  <si>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</si>
  <si>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</si>
  <si>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</si>
  <si>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</si>
  <si>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</si>
  <si>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</si>
  <si>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</si>
  <si>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</si>
  <si>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</si>
  <si>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</si>
  <si>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</si>
  <si>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</si>
  <si>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</si>
  <si>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</si>
  <si>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</si>
  <si>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</si>
  <si>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</si>
  <si>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</si>
  <si>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</si>
  <si>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</si>
  <si>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</si>
  <si>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</si>
  <si>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</si>
  <si>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</si>
  <si>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</si>
  <si>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</si>
  <si>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</si>
  <si>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</si>
  <si>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</si>
  <si>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</si>
  <si>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</si>
  <si>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</si>
  <si>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</si>
  <si>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</si>
  <si>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</si>
  <si>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</si>
  <si>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</si>
  <si>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</si>
  <si>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</si>
  <si>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</si>
  <si>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</si>
  <si>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</si>
  <si>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</si>
  <si>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</si>
  <si>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</si>
  <si>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</si>
  <si>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</si>
  <si>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</si>
  <si>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</si>
  <si>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</si>
  <si>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</si>
  <si>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</si>
  <si>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</si>
  <si>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</si>
  <si>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</si>
  <si>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</si>
  <si>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</si>
  <si>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</si>
  <si>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</si>
  <si>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0</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</si>
  <si>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</si>
  <si>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</si>
  <si>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</si>
  <si>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</si>
  <si>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</si>
  <si>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</si>
  <si>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</si>
  <si>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</si>
  <si>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</si>
  <si>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</si>
  <si>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</si>
  <si>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</si>
  <si>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</si>
  <si>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</si>
  <si>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</si>
  <si>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</si>
  <si>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</si>
  <si>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</si>
  <si>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</si>
  <si>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</si>
  <si>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</si>
  <si>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</si>
  <si>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</si>
  <si>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</si>
  <si>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</si>
  <si>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</si>
  <si>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</si>
  <si>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</si>
  <si>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</si>
  <si>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</si>
  <si>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</si>
  <si>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</si>
  <si>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</si>
  <si>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</si>
  <si>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</si>
  <si>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</si>
  <si>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</si>
  <si>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</si>
  <si>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</si>
  <si>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</si>
  <si>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</si>
  <si>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</si>
  <si>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</si>
  <si>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</si>
  <si>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</si>
  <si>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</si>
  <si>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</si>
  <si>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</si>
  <si>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</si>
  <si>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</si>
  <si>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</si>
  <si>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</si>
  <si>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</si>
  <si>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</si>
  <si>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</si>
  <si>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</si>
  <si>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</si>
  <si>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</si>
  <si>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</si>
  <si>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</si>
  <si>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</si>
  <si>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</si>
  <si>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</si>
  <si>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</si>
  <si>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</si>
  <si>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</si>
  <si>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</si>
  <si>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</si>
  <si>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</si>
  <si>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</si>
  <si>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</si>
  <si>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</si>
  <si>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</si>
  <si>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</si>
  <si>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</si>
  <si>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</si>
  <si>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</si>
  <si>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</si>
  <si>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</si>
  <si>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</si>
  <si>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</si>
  <si>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</si>
  <si>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</si>
  <si>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</si>
  <si>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</si>
  <si>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</si>
  <si>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</si>
  <si>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</si>
  <si>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</si>
  <si>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</si>
  <si>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</si>
  <si>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</si>
  <si>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</si>
  <si>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</si>
  <si>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</si>
  <si>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</si>
  <si>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</si>
  <si>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</si>
  <si>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</si>
  <si>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</si>
  <si>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</si>
  <si>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</si>
  <si>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</si>
  <si>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</si>
  <si>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</si>
  <si>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</si>
  <si>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</si>
  <si>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</si>
  <si>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</si>
  <si>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</si>
  <si>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</si>
  <si>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</si>
  <si>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</si>
  <si>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</si>
  <si>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</si>
  <si>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</si>
  <si>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</si>
  <si>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</si>
  <si>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</si>
  <si>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</si>
  <si>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</si>
  <si>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</si>
  <si>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</si>
  <si>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</si>
  <si>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</si>
  <si>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</si>
  <si>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</si>
  <si>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</si>
  <si>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</si>
  <si>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</si>
  <si>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</si>
  <si>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</si>
  <si>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</si>
  <si>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</si>
  <si>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</si>
  <si>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</si>
  <si>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</si>
  <si>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</si>
  <si>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</si>
  <si>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</si>
  <si>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</si>
  <si>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</si>
  <si>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</si>
  <si>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</si>
  <si>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</si>
  <si>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</si>
  <si>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</si>
  <si>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</si>
  <si>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</si>
  <si>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</si>
  <si>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</si>
  <si>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</si>
  <si>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</si>
  <si>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</si>
  <si>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</si>
  <si>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</si>
  <si>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</si>
  <si>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</si>
  <si>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</si>
  <si>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</si>
  <si>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</si>
  <si>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</si>
  <si>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</si>
  <si>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</si>
  <si>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</si>
  <si>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</si>
  <si>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</si>
  <si>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</si>
  <si>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</si>
  <si>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</si>
  <si>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</si>
  <si>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</si>
  <si>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</si>
  <si>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</si>
  <si>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</si>
  <si>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</si>
  <si>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</si>
  <si>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</si>
  <si>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</si>
  <si>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</si>
  <si>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</si>
  <si>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</si>
  <si>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</si>
  <si>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</si>
  <si>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</si>
  <si>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</si>
  <si>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</si>
  <si>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</si>
  <si>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</si>
  <si>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</si>
  <si>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</si>
  <si>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</si>
  <si>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</si>
  <si>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</si>
  <si>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</si>
  <si>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</si>
  <si>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</si>
  <si>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</si>
  <si>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</si>
  <si>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</si>
  <si>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</si>
  <si>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</si>
  <si>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</si>
  <si>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</si>
  <si>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</si>
  <si>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</si>
  <si>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</si>
  <si>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</si>
  <si>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</si>
  <si>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</si>
  <si>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</si>
  <si>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</si>
  <si>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</si>
  <si>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</si>
  <si>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</si>
  <si>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</si>
  <si>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</si>
  <si>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</si>
  <si>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</si>
  <si>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</si>
  <si>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</si>
  <si>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</si>
  <si>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</si>
  <si>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</si>
  <si>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</si>
  <si>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</si>
  <si>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</si>
  <si>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</si>
  <si>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</si>
  <si>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</si>
  <si>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</si>
  <si>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</si>
  <si>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</si>
  <si>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</si>
  <si>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</si>
  <si>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</si>
  <si>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</si>
  <si>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</si>
  <si>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</si>
  <si>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</si>
  <si>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</si>
  <si>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</si>
  <si>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</si>
  <si>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</si>
  <si>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</si>
  <si>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</si>
  <si>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</si>
  <si>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</si>
  <si>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</si>
  <si>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</si>
  <si>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</si>
  <si>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</si>
  <si>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</si>
  <si>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</si>
  <si>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</si>
  <si>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</si>
  <si>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</si>
  <si>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</si>
  <si>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</si>
  <si>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</si>
  <si>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</si>
  <si>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</si>
  <si>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</si>
  <si>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</si>
  <si>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</si>
  <si>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</si>
  <si>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</si>
  <si>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</si>
  <si>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</si>
  <si>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</si>
  <si>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</si>
  <si>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</si>
  <si>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</si>
  <si>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</si>
  <si>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</si>
  <si>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</si>
  <si>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</si>
  <si>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</si>
  <si>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</si>
  <si>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</si>
  <si>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</si>
  <si>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</si>
  <si>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</si>
  <si>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</si>
  <si>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</si>
  <si>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</si>
  <si>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</si>
  <si>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</si>
  <si>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</si>
  <si>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</si>
  <si>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</si>
  <si>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</si>
  <si>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</si>
  <si>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</si>
  <si>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</si>
  <si>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</si>
  <si>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</si>
  <si>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</si>
  <si>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</si>
  <si>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</si>
  <si>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</si>
  <si>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</si>
  <si>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</si>
  <si>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</si>
  <si>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</si>
  <si>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</si>
  <si>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</si>
  <si>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</si>
  <si>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</si>
  <si>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</si>
  <si>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</si>
  <si>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</si>
  <si>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</si>
  <si>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</si>
  <si>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</si>
  <si>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</si>
  <si>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</si>
  <si>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</si>
  <si>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</si>
  <si>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</si>
  <si>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</si>
  <si>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</si>
  <si>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</si>
  <si>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</si>
  <si>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</si>
  <si>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</si>
  <si>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</si>
  <si>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</si>
  <si>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</si>
  <si>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</si>
  <si>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</si>
  <si>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</si>
  <si>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</si>
  <si>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</si>
  <si>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</si>
  <si>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</si>
  <si>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</si>
  <si>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</si>
  <si>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</si>
  <si>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</si>
  <si>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</si>
  <si>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</si>
  <si>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</si>
  <si>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</si>
  <si>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</si>
  <si>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</si>
  <si>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</si>
  <si>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</si>
  <si>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</si>
  <si>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</si>
  <si>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</si>
  <si>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</si>
  <si>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</si>
  <si>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</si>
  <si>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</si>
  <si>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</si>
  <si>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</si>
  <si>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</si>
  <si>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</si>
  <si>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</si>
  <si>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</si>
  <si>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</si>
  <si>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</si>
  <si>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</si>
  <si>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</si>
  <si>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</si>
  <si>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</si>
  <si>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</si>
  <si>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</si>
  <si>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</si>
  <si>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</si>
  <si>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</si>
  <si>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</si>
  <si>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</si>
  <si>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</si>
  <si>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</si>
  <si>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</si>
  <si>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</si>
  <si>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</si>
  <si>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</si>
  <si>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</si>
  <si>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</si>
  <si>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</si>
  <si>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</si>
  <si>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</si>
  <si>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</si>
  <si>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</si>
  <si>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</si>
  <si>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</si>
  <si>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</si>
  <si>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</si>
  <si>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</si>
  <si>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</si>
  <si>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</si>
  <si>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</si>
  <si>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</si>
  <si>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</si>
  <si>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</si>
  <si>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</si>
  <si>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</si>
  <si>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</si>
  <si>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</si>
  <si>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</si>
  <si>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</si>
  <si>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</si>
  <si>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</si>
  <si>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</si>
  <si>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</si>
  <si>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</si>
  <si>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</si>
  <si>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</si>
  <si>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</si>
  <si>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</si>
  <si>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</si>
  <si>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</si>
  <si>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</si>
  <si>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</si>
  <si>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</si>
  <si>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</si>
  <si>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</si>
  <si>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</si>
  <si>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</si>
  <si>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</si>
  <si>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</si>
  <si>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</si>
  <si>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</si>
  <si>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</si>
  <si>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</si>
  <si>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</si>
  <si>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</si>
  <si>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</si>
  <si>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</si>
  <si>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</si>
  <si>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</si>
  <si>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</si>
  <si>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</si>
  <si>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</si>
  <si>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</si>
  <si>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</si>
  <si>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</si>
  <si>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</si>
  <si>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</si>
  <si>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</si>
  <si>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</si>
  <si>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</si>
  <si>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</si>
  <si>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</si>
  <si>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</si>
  <si>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</si>
  <si>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</si>
  <si>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</si>
  <si>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</si>
  <si>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</si>
  <si>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</si>
  <si>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</si>
  <si>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</si>
  <si>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</si>
  <si>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</si>
  <si>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</si>
  <si>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</si>
  <si>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</si>
  <si>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</si>
  <si>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</si>
  <si>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</si>
  <si>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</si>
  <si>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</si>
  <si>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</si>
  <si>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</si>
  <si>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</si>
  <si>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</si>
  <si>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</si>
  <si>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</si>
  <si>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</si>
  <si>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</si>
  <si>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</si>
  <si>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</si>
  <si>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</si>
  <si>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</si>
  <si>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</si>
  <si>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</si>
  <si>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</si>
  <si>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</si>
  <si>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</si>
  <si>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</si>
  <si>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</si>
  <si>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</si>
  <si>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</si>
  <si>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</si>
  <si>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</si>
  <si>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</si>
  <si>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</si>
  <si>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</si>
  <si>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</si>
  <si>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</si>
  <si>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</si>
  <si>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</si>
  <si>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</si>
  <si>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</si>
  <si>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</si>
  <si>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</si>
  <si>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</si>
  <si>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</si>
  <si>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</si>
  <si>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</si>
  <si>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</si>
  <si>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</si>
  <si>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</si>
  <si>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</si>
  <si>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</si>
  <si>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</si>
  <si>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</si>
  <si>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</si>
  <si>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</si>
  <si>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</si>
  <si>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</si>
  <si>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</si>
  <si>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</si>
  <si>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</si>
  <si>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</si>
  <si>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</si>
  <si>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</si>
  <si>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</si>
  <si>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</si>
  <si>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</si>
  <si>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</si>
  <si>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</si>
  <si>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</si>
  <si>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</si>
  <si>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</si>
  <si>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</si>
  <si>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</si>
  <si>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</si>
  <si>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</si>
  <si>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</si>
  <si>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</si>
  <si>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</si>
  <si>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</si>
  <si>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</si>
  <si>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</si>
  <si>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</si>
  <si>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</si>
  <si>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</si>
  <si>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</si>
  <si>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</si>
  <si>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</si>
  <si>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</si>
  <si>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</si>
  <si>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</si>
  <si>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</si>
  <si>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</si>
  <si>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</si>
  <si>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</si>
  <si>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</si>
  <si>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</si>
  <si>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</si>
  <si>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</si>
  <si>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</si>
  <si>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</si>
  <si>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</si>
  <si>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</si>
  <si>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</si>
  <si>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</si>
  <si>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</si>
  <si>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</si>
  <si>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</si>
  <si>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</si>
  <si>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</si>
  <si>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</si>
  <si>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</si>
  <si>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</si>
  <si>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</si>
  <si>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</si>
  <si>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</si>
  <si>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</si>
  <si>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</si>
  <si>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</si>
  <si>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</si>
  <si>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</si>
  <si>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</si>
  <si>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</si>
  <si>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</si>
  <si>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</si>
  <si>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</si>
  <si>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</si>
  <si>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</si>
  <si>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</si>
  <si>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</si>
  <si>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</si>
  <si>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</si>
  <si>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</si>
  <si>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</si>
  <si>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</si>
  <si>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</si>
  <si>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</si>
  <si>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</si>
  <si>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</si>
  <si>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</si>
  <si>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</si>
  <si>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</si>
  <si>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</si>
  <si>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</si>
  <si>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</si>
  <si>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</si>
  <si>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</si>
  <si>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</si>
  <si>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</si>
  <si>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</si>
  <si>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</si>
  <si>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</si>
  <si>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</si>
  <si>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</si>
  <si>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</si>
  <si>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</si>
  <si>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</si>
  <si>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</si>
  <si>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</si>
  <si>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</si>
  <si>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</si>
  <si>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</si>
  <si>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</si>
  <si>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</si>
  <si>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</si>
  <si>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</si>
  <si>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</si>
  <si>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</si>
  <si>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</si>
  <si>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</si>
  <si>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</si>
  <si>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</si>
  <si>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</si>
  <si>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</si>
  <si>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</si>
  <si>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</si>
  <si>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</si>
  <si>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</si>
  <si>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</si>
  <si>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</si>
  <si>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</si>
  <si>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</si>
  <si>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</si>
  <si>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</si>
  <si>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</si>
  <si>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</si>
  <si>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</si>
  <si>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</si>
  <si>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</si>
  <si>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</si>
  <si>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</si>
  <si>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</si>
  <si>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</si>
  <si>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</si>
  <si>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</si>
  <si>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</si>
  <si>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</si>
  <si>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</si>
  <si>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</si>
  <si>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</si>
  <si>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</si>
  <si>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</si>
  <si>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</si>
  <si>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</si>
  <si>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</si>
  <si>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</si>
  <si>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</si>
  <si>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</si>
  <si>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</si>
  <si>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</si>
  <si>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</si>
  <si>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</si>
  <si>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</si>
  <si>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</si>
  <si>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</si>
  <si>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</si>
  <si>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</si>
  <si>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</si>
  <si>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</si>
  <si>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</si>
  <si>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</si>
  <si>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</si>
  <si>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</si>
  <si>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</si>
  <si>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</si>
  <si>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</si>
  <si>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</si>
  <si>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</si>
  <si>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Profesor Popescu Ion</t>
  </si>
  <si>
    <t>Director Departament</t>
  </si>
  <si>
    <t>necesar pentru semnătură</t>
  </si>
  <si>
    <t>Facultate</t>
  </si>
  <si>
    <t>Decan Facultate</t>
  </si>
  <si>
    <t>Cristina-Maria POVIAN</t>
  </si>
  <si>
    <t>conf.dr.arh. Cătălina BOCAN</t>
  </si>
  <si>
    <t>conf.dr.arh.Cristian BLIDARIU</t>
  </si>
  <si>
    <t>Cristian Dumitrescu, Cristina-Maria Povian</t>
  </si>
  <si>
    <t>Magical Cube</t>
  </si>
  <si>
    <t>Jate Press, Szeget</t>
  </si>
  <si>
    <t>978-963-315-406-9</t>
  </si>
  <si>
    <t>Stilistică de interior</t>
  </si>
  <si>
    <t>Eurobit</t>
  </si>
  <si>
    <t>978-973-132-426-5</t>
  </si>
  <si>
    <t>Dumitrescu Cristian, Cristina-Maria Povian, Milincu Camil, Tudoran Otilia</t>
  </si>
  <si>
    <t>SC. ELBA COM, Povian Cristina-Maria, Proiect "Eficientizarea iluminatului public din Municipiul Gheorgheni" Beneficiar: Municipiul Gheorgheni</t>
  </si>
  <si>
    <t>SC. ELBA COM, Povian Cristina-Maria, REABILITARE/MODERNIZARE/EXTINDERE,EFICIENTIZARE RETEA DE ILUMINAT PUBLIC IN MUNICIPIUL IASI, Beneficiar: Municipiul Iași</t>
  </si>
  <si>
    <t>SC. ELBA COM, Povian Cristina-Maria, EXTINDEREA SISTEMULUI DE ILUMINAT PUBLIC DIN MUNICIPIUL ARAD-IESIREA SPRE NĂDLAC: HIPODROM (CALEA A. VLAICU) – SENS GIRATORIU ACCES AUTOSTRADĂ</t>
  </si>
  <si>
    <t>SC. ELBA COM, Povian Cristina-Maria, EXTINDERE SISTEM DE ILUMINAT- Intrare dinspre Curtici</t>
  </si>
  <si>
    <t>SC. ELBA COM, Povian Cristina-Maria, EXTINDEREA SISTEMULUI DE ILUMINAT- INTRAREA DINSPRE TIMIȘOARA</t>
  </si>
  <si>
    <t>SC. ELBA COM, Povian Cristina-Maria, Extindere sistem iluminat- Intrare dinspre Variasul Mic, strada Câmpurilor</t>
  </si>
  <si>
    <t>SC. ELBA COM, Povian Cristina-Maria, EXTINDEREA SISTEMULUI DE ILUMINAT PUBLIC DIN MUNICIPIUL ARAD-IEȘIREA SPRE TIMIȘOARA- CALE FERATĂ- SENS GIRAORIU ACCES AUTOSTRADĂ</t>
  </si>
  <si>
    <t>SC. ELBA COM, Povian Cristina-Maria, EXTINDEREA SISTEMULUI DE ILUMINAT PUBLIC- INTRAREA DINSPRE DEVA</t>
  </si>
  <si>
    <t>SC. ELBA COM, Povian Cristina-Maria, EXTINDERE SISTEM DE ILUMINAT-IESIREA DINSPRE TM-STRADA STEFAN CEL MARE- CALEA FERATA, Arad</t>
  </si>
  <si>
    <t xml:space="preserve">PUG Băița, județul Hunedoara, Nr. Proiect: 221/2011, S.C. RHEINBRUCKE. S.R.L. </t>
  </si>
  <si>
    <t>Șef de Oficiu</t>
  </si>
  <si>
    <t>Centru de Consiliere și Orientare în Carieră</t>
  </si>
  <si>
    <t>Acord Erasmus KA 103</t>
  </si>
  <si>
    <t>University of West Attica (anterior Technological Education Institute of Athens)- Grecia, Atena</t>
  </si>
  <si>
    <t>Vilnius College of Design- Vilnius, Lituania</t>
  </si>
  <si>
    <t>Nisantasi University- Istanbul, Turcia.</t>
  </si>
  <si>
    <t>Eastern Macedonia and Thrace Institute of Technology- Grecia, Kavala</t>
  </si>
  <si>
    <t>University American College Skopje – Skopje, Macedonia de Nord.</t>
  </si>
  <si>
    <t>Sivas University-  Turcia</t>
  </si>
  <si>
    <t>Acord EEA Grants Mobility Coordinator</t>
  </si>
  <si>
    <t>Reykjavik University- IS REYKJAV05, Reykjavik, Islanda</t>
  </si>
  <si>
    <t>Ordinul Arhitectilor din Romania</t>
  </si>
  <si>
    <t>Registrul Urbanistilor din Romania</t>
  </si>
  <si>
    <t>Membru al societății "Dante Aligieri" (cu sediul central la Roma)</t>
  </si>
  <si>
    <t>Zilele Carierei octombrie 2020_ CCOC</t>
  </si>
  <si>
    <t>Târgul educațional virtual ViPEDU 15-19 noiembrie 2021</t>
  </si>
  <si>
    <t>MASTER CLASS - "ASPECTE CULTURALE, TEHNICE ȘI ȘTIINȚIFICE ALE REFUNCȚIONALIZĂRII CONTEXTULUI URBAN ÎN VENEȚIA", 30 Iulie 2021, Veneția, Italia. Organizat de către Institutul Român de Cultură și Cercetare Umanistică de la Veneția în colaborare cu Institutul de Studii Marine al Consiliului Național al Cercetării și cu Facultatea de Arhitectură și Urbanism, Politehnica Timișoara</t>
  </si>
  <si>
    <t>MASTER CLASS - "L'ETERNITA ARCHITETTONICA DI UNA CITTA STORICA E LA MODERNITA", 19 septembrie 2019, Veneția, Italia. Organizat de către Facultatea de Arhitectură și Urbanism, Politehnica Timișoara în parteneriat cu Institutul Român de Cultură și Cercetare Umanistică de la Veneția.</t>
  </si>
  <si>
    <t>Atelier educațional "L'ABITO TRADIZIONALE ROMENO", organizat de către Facultatea de Arhitectură și Urbanism, Politehnica Timișoara în parteneriat cu Institutul Român de Cultură și Cercetare Umanistică de la Veneția și asociația AlternativEd Lugoj, 24 iunie 2019, Veneția, Italia.</t>
  </si>
  <si>
    <t>Atelierul creativ "MICII ARHITECȚII- ARHITECTURA ȘI MOTIVELE TRADIȚIONALE ROMÂNEȘTI", Padova, Italia, 4 aprilie 2019. Organizat de Facultatea de Arhitectură și Urbanism, Politehnica Timișoara în parteneriat cu Institutul Român de Cultură și Cercetare Umanistică de la Veneția.</t>
  </si>
  <si>
    <t>Școala de vară "ALTERNATIVA DE VACANȚĂ- ATELIERUL MICII ARHITECȚI 3", organizată de Facultatea de Arhitectură și Urbanism, Politehnica Timișoara în parteneriat cu Asociația AlternativED Lugoj - iulie 2021.</t>
  </si>
  <si>
    <t>Școala de vară "ALTERNATIVA DE VACANȚĂ- ATELIERUL MICII ARHITECȚI 2", organizată de Facultatea de Arhitectură și Urbanism, Politehnica Timișoara în parteneriat cu Asociația AlternativED Lugoj - august 2019.</t>
  </si>
  <si>
    <t>Școala de vară "ALTERNATIVA DE VACANȚĂ- ATELIERUL MICII ARHITECȚI", organizată de Facultatea de Arhitectură și Urbanism, Politehnica Timișoara în parteneriat cu Asociația AlternativED Lugoj - august 2018.</t>
  </si>
  <si>
    <t>Participarea la orele gratuite oferite de către facultate ca și cadru didactic (realizarea tutoriale video și coordonare ședințe de pregătire)</t>
  </si>
  <si>
    <t>Promovare UPT-FAUT- Caravana UPT- CCOC</t>
  </si>
  <si>
    <t>Facebook specializarea Mobilier și Amenajări Interioare</t>
  </si>
  <si>
    <t>Instagram specializarea Mobilier și Amenajări Interioare</t>
  </si>
  <si>
    <t>Finalizare master TMTN</t>
  </si>
  <si>
    <t>Finalizare licență MAI</t>
  </si>
  <si>
    <t>Concurs pentru poziția din Statul de Funcții nr 47- în  semestrul II al anului universitar 2020-2021. Candidat: Alexandru Botici</t>
  </si>
  <si>
    <t>Moderator sesiune</t>
  </si>
  <si>
    <t>Membru comisia de notare</t>
  </si>
  <si>
    <t>NORWEGIAN UNIVERSITY COLLEGE FOR AGRICULTURAL AND RURAL DEVELOPMENT , Grant SEE, 14.02.20202-24.02.2020</t>
  </si>
  <si>
    <t xml:space="preserve"> Reykjavik University, SEE, 04.09.2021- 11.09.2021</t>
  </si>
  <si>
    <t>Reykjavik University, prin Grantul de Cercetare: Infrastructura verde- Concepte privind sustenabilitatea urbanului și a conservării spațiului rural (GreenInfra) finanţat din Fondul pentru relaţii bilaterale - Programul RO14 “Cercetare în Sectoare Prioritare” 01.03.2017- 10.03.2017</t>
  </si>
  <si>
    <t>Alexandra Stanciu</t>
  </si>
  <si>
    <t>Proiect de diplomă "Clinică de recuperare", Specializarea Arhitectură, Iunie 2021</t>
  </si>
  <si>
    <t>Proiect disertație Master TMTN</t>
  </si>
  <si>
    <t>Cristina Popescu</t>
  </si>
  <si>
    <t>Oana Iliesi</t>
  </si>
  <si>
    <t>Teodora Ciucanel</t>
  </si>
  <si>
    <t>Dragomirescu Melinda</t>
  </si>
  <si>
    <t>Proiect de diplomă Specializarea Arhitectură, iunie 2020</t>
  </si>
  <si>
    <t>Adelina Demeter</t>
  </si>
  <si>
    <t>Ioana Cotuna</t>
  </si>
  <si>
    <t>Proiect de diplomă Specializarea Arhitectură, iunie 2019</t>
  </si>
  <si>
    <t>Adrian Kovacs</t>
  </si>
  <si>
    <t>Proiect de diplomă Specializarea Arhitectură, septembrie 2019</t>
  </si>
  <si>
    <t>Bujdei Emanuel</t>
  </si>
  <si>
    <t>Cocora Emanuel</t>
  </si>
  <si>
    <t>Jianu Alina Gianina</t>
  </si>
  <si>
    <t>Bejerita Loredana</t>
  </si>
  <si>
    <t>Tofan Daniel</t>
  </si>
  <si>
    <t>Școala de Vară internațională- Alternativa de vacanță, Atelierul creativ "MICII ARHITECȚII- ARHITECTURA ȘI MOTIVELE TRADIȚIONALE ROMÂNEȘTI", Padova, Italia, 4 aprilie 2019. Organizat de Facultatea de Arhitectură și Urbanism, Politehnica Timișoara în parteneriat cu Institutul Român de Cultură și Cercetare Umanistică de la Veneția.</t>
  </si>
  <si>
    <t>Cristina-Maria Povian</t>
  </si>
  <si>
    <t>Intersectii 2</t>
  </si>
  <si>
    <t>https://cv.upt.ro/pluginfile.php/591441/mod_folder/content/0/TEHNIC%203-%20INTERSEC%C8%9AII%202.pdf?forcedownload=1</t>
  </si>
  <si>
    <t>elevi în vederea admiteri la FAUT</t>
  </si>
  <si>
    <t>https://cv.upt.ro/mod/page/view.php?id=288617</t>
  </si>
  <si>
    <t>Tutoriale video desen tehnic</t>
  </si>
  <si>
    <t>Material suport cursuri Arhitectura de Interior anul 4 Specializarea Arhitectura</t>
  </si>
  <si>
    <t>https://cv.upt.ro/mod/url/view.php?id=298637</t>
  </si>
  <si>
    <t>https://cv.upt.ro/course/view.php?id=3811</t>
  </si>
  <si>
    <t>anul 1, sem 1, Specializarea Mobilier și Amenajări Interioare</t>
  </si>
  <si>
    <t>anul 4, sem 1 Specializarea ARH</t>
  </si>
  <si>
    <t>Material suport, exempe grafice curs Design 1</t>
  </si>
  <si>
    <t>Material suport Istoria Arhitecturi Universale- material video, notițe de curs</t>
  </si>
  <si>
    <t>https://cv.upt.ro/course/view.php?id=2180</t>
  </si>
  <si>
    <t>anul 1, sem 2, Specializarea Mobilier și Amenajări Interioare</t>
  </si>
  <si>
    <t>Material suport Stilistică de Interior Universale- material video, notițe de curs</t>
  </si>
  <si>
    <t>https://cv.upt.ro/mod/url/view.php?id=124539</t>
  </si>
  <si>
    <t>anul 2, sem 1, Specializarea  Mobilier și Amenajări Interioare</t>
  </si>
  <si>
    <t>Tutoriale video și material suport Noțiuni proiectare detaliată CAD</t>
  </si>
  <si>
    <t>https://cv.upt.ro/course/view.php?id=3135</t>
  </si>
  <si>
    <t>anul 1, sem 2,Masterul TMTN</t>
  </si>
  <si>
    <t>Noțiuni de Proiectare complexă asistată de calculator</t>
  </si>
  <si>
    <t>Cristina-Maria Povian , Anghel Andreea, Camil Milincu, Andrei Racolta, Consiliul Facultății</t>
  </si>
  <si>
    <t>Devize și specificații tehnice în proiecte de mobilier și amenajări interioare</t>
  </si>
  <si>
    <t xml:space="preserve">International Conference on Heritage and Sustainable Innovation (CoHeSION 2018), Timisoara, Romania </t>
  </si>
  <si>
    <t>Concurs de proiecte studentesti "Sit with me and relax", Organizat de BUPT și Facultatea de Arhitectură și Urbanism, UPT. Anul 6, specializarea Arhitectură</t>
  </si>
  <si>
    <t>MASTER CLASS Internațional - "L'ETERNITA ARCHITETTONICA DI UNA CITTA STORICA E LA MODERNITA", 19 septembrie 2019, Veneția, Italia. Organizat de către Facultatea de Arhitectură și Urbanism, Politehnica Timișoara în parteneriat cu Institutul Român de Cultură și Cercetare Umanistică de la Veneția.</t>
  </si>
  <si>
    <t>International Conference on Heritage and Sustainable Innovation (CoHeSION 2021), Timisoara, Romania - membru echipă organizare</t>
  </si>
  <si>
    <t>Concursul de desen și fotografie "Politehnica prin ochii mei" ediția 1</t>
  </si>
  <si>
    <t>Concursul de pictură și fotografie "Politehnica prin ochii mei-2021" ediția a doua</t>
  </si>
  <si>
    <t>I. Mohora, A. A. Anghel, Cristina-Maria Povian</t>
  </si>
  <si>
    <t>I. Mohora,  Cristina-Maria Povian</t>
  </si>
  <si>
    <t>GREEN DESIGN IN CHILDREN DEVELOPMENT</t>
  </si>
  <si>
    <t>4th International Multidisciplinary Scientific Conference on Social Sciences and Arts SGEM 2017,  SGEM2017 Conference Proceedings, 24 - 30 August, 2017, Book 5, Vol 2, 619-626 pp, DOI: 10.5593/sgemsocial2017/52/S21.075</t>
  </si>
  <si>
    <t>THE INFLUENCE OF THE CURRICULUM ON THE PROFESSIONAL DEVELOPMENT OF STUDENTS IN THE FIELD OF INTERIOR ARCHITECTURE</t>
  </si>
  <si>
    <t xml:space="preserve">4th International Multidisciplinary Scientific Conference on Social Sciences and Arts SGEM 2017, SGEM2017 Conference Proceedings, 24 - 30 August, 2017, Book 3, Vol 4, 649-656 pp, DOI: 10.5593/sgemsocial2017/34/S13.083    </t>
  </si>
  <si>
    <t xml:space="preserve">Cristina-Maria Povian, R. Halbac-Cotoara-Zamfir, K. Necadova, E. R. Thorhallson- </t>
  </si>
  <si>
    <t>THE INFLUENCE OF GREEN FACADE ON REDUCING THE CITY WARM UP</t>
  </si>
  <si>
    <t>17th International Multidisciplinary Scientific GeoConference SGEM 2017, SGEM2017 Conference Proceedings, 29 June - 5 July, 2017, Vol. 17, Issue 62, 801-806 pp, DOI: 10.5593/sgem2017/62/S27.102</t>
  </si>
  <si>
    <t>F. C. Ciobanu, Cristina-Maria Povian</t>
  </si>
  <si>
    <t>RAM SYMBOLISIM IN FURNITURE DESIGN</t>
  </si>
  <si>
    <t xml:space="preserve">5th International Multidisciplinary Scientific Conference on Social Sciences and Arts SGEM 2018,  SGEM2018 Vienna ART Conference Proceedings,  19 - 21 March, 2018, Vol. 5, Issue 5.1; 401-408 pp, DOI: 10.5593/sgemsocial2018H/51/S17.048 </t>
  </si>
  <si>
    <t>THE APPLICATION OF THE RAM SYMBOL TO FURNITURE DESIGN</t>
  </si>
  <si>
    <t xml:space="preserve">5th International Multidisciplinary Scientific Conference on Social Sciences and Arts SGEM 2018,  SGEM2018 Vienna ART Conference Proceedings,  19 - 21 March, 2018, Vol. 5, Issue 5.1; 361-368 pp, DOI: 10.5593/sgemsocial2018H/51/S17.043    </t>
  </si>
  <si>
    <t>Jianu Alina Gianina, Cristina-Maria Povian</t>
  </si>
  <si>
    <t>CHROMOTHERAPY IN INFRARED SAUNAS</t>
  </si>
  <si>
    <r>
      <t>5</t>
    </r>
    <r>
      <rPr>
        <vertAlign val="superscript"/>
        <sz val="10.5"/>
        <color theme="1"/>
        <rFont val="Calibri"/>
        <family val="2"/>
        <charset val="238"/>
        <scheme val="minor"/>
      </rPr>
      <t>th</t>
    </r>
    <r>
      <rPr>
        <sz val="10.5"/>
        <color theme="1"/>
        <rFont val="Calibri"/>
        <family val="2"/>
        <charset val="238"/>
        <scheme val="minor"/>
      </rPr>
      <t xml:space="preserve"> International Multidisciplinary Scientific Conferences on Social Sciences &amp; Arts SGEM 2018, 24 august-2 septembrie 2018. Book: </t>
    </r>
    <r>
      <rPr>
        <sz val="11"/>
        <color theme="1"/>
        <rFont val="Calibri"/>
        <family val="2"/>
        <charset val="238"/>
        <scheme val="minor"/>
      </rPr>
      <t>5th International Multidisciplinary Scientific Conference on Social Sciences and Arts SGEM 2018,</t>
    </r>
    <r>
      <rPr>
        <sz val="10.5"/>
        <color theme="1"/>
        <rFont val="Calibri"/>
        <family val="2"/>
        <charset val="238"/>
        <scheme val="minor"/>
      </rPr>
      <t xml:space="preserve"> Volum 18, No:5.3. pag: 99-106, </t>
    </r>
    <r>
      <rPr>
        <sz val="11"/>
        <color theme="1"/>
        <rFont val="Calibri"/>
        <family val="2"/>
        <charset val="238"/>
        <scheme val="minor"/>
      </rPr>
      <t xml:space="preserve">  DOI: 10.5593/sgemsocial2018/5.3/S21.013</t>
    </r>
  </si>
  <si>
    <t xml:space="preserve">ALTERNATIVE EDUCATIONAL METHODS FOR TEACHING TRADITIONAL ART AND ARCHITECTURE TO ROMANIAN CHILDREN RAISED ABROAD </t>
  </si>
  <si>
    <t xml:space="preserve">“THE LITTLE ARCHITECTS” WORKSHOP AN ACTIVE LEARNING AND TEACHING METHOD FOR CHILDREN IN NEED </t>
  </si>
  <si>
    <t>ERPA International Congress on Education 2019, International Engineering and Architecture Education Congress, 19-22 Iunie 2019, Sakarya, Turcia. Publicat: SHS Web of Conferences, Volume 66 (2019), ERPA International Congresses on Education 2019 (ERPA 2019)</t>
  </si>
  <si>
    <t>ERPA International Congress on Education 2019, International Engineering and Architecture Education Congress, 19-22 Iunie 2019, Sakarya, Turcia.  Publicat: SHS Web of Conferences, Volume 66 (2019), ERPA International Congresses on Education 2019 (ERPA 2019)</t>
  </si>
  <si>
    <t xml:space="preserve">ARHANGHELUL MIHAIL CHURCH FROM GURASADA </t>
  </si>
  <si>
    <t xml:space="preserve">12th International Conference STATE AND SOCIETY IN EUROPE- Craiova, 23-26 Octombrie 2019, Aman’s Book of Abstracts- State&amp;Society in Europe, Vol 5, No 2, 2019, </t>
  </si>
  <si>
    <t>ARCHITECTURAL STRATEGIES FOR CHILDREN WITH SPECIAL EDUCATIONAL NEEDS</t>
  </si>
  <si>
    <r>
      <t>7th International Conference on Education and Social Sciences- 20-22 Ianuarie 2020 Dubai.</t>
    </r>
    <r>
      <rPr>
        <b/>
        <sz val="11"/>
        <color rgb="FF00B0F0"/>
        <rFont val="Calibri"/>
        <family val="2"/>
        <charset val="238"/>
        <scheme val="minor"/>
      </rPr>
      <t xml:space="preserve"> </t>
    </r>
    <r>
      <rPr>
        <sz val="11"/>
        <color rgb="FF000000"/>
        <rFont val="Calibri"/>
        <family val="2"/>
        <charset val="238"/>
        <scheme val="minor"/>
      </rPr>
      <t xml:space="preserve">Proceedings of INTCESS 2020- 7th International Conference on Education and Social Sciences </t>
    </r>
    <r>
      <rPr>
        <sz val="11"/>
        <color theme="1"/>
        <rFont val="Times New Roman"/>
        <family val="1"/>
        <charset val="238"/>
      </rPr>
      <t xml:space="preserve">, </t>
    </r>
    <r>
      <rPr>
        <sz val="11"/>
        <color rgb="FF000000"/>
        <rFont val="Calibri"/>
        <family val="2"/>
        <charset val="238"/>
        <scheme val="minor"/>
      </rPr>
      <t>20-22 January, 2020 - DUBAI (UAE), pag 1167-1172</t>
    </r>
  </si>
  <si>
    <t>ALTERNATIVE METHODS OF TEACHING INTERIOR DESIGN STYLISTICS</t>
  </si>
  <si>
    <r>
      <t>7th International Conference on Education and Social Sciences- 20-22 Ianuarie 2020 Dubai.</t>
    </r>
    <r>
      <rPr>
        <b/>
        <sz val="11"/>
        <color rgb="FF00B0F0"/>
        <rFont val="Calibri"/>
        <family val="2"/>
        <charset val="238"/>
        <scheme val="minor"/>
      </rPr>
      <t xml:space="preserve"> </t>
    </r>
    <r>
      <rPr>
        <sz val="11"/>
        <color rgb="FF000000"/>
        <rFont val="Calibri"/>
        <family val="2"/>
        <charset val="238"/>
        <scheme val="minor"/>
      </rPr>
      <t xml:space="preserve">Proceedings of INTCESS 2020- 7th International Conference on Education and Social Sciences </t>
    </r>
    <r>
      <rPr>
        <sz val="11"/>
        <color theme="1"/>
        <rFont val="Times New Roman"/>
        <family val="1"/>
        <charset val="238"/>
      </rPr>
      <t xml:space="preserve">, </t>
    </r>
    <r>
      <rPr>
        <sz val="11"/>
        <color rgb="FF000000"/>
        <rFont val="Calibri"/>
        <family val="2"/>
        <charset val="238"/>
        <scheme val="minor"/>
      </rPr>
      <t>20-22 January, 2020 - DUBAI (UAE), pag 1253-1259</t>
    </r>
  </si>
  <si>
    <t>THE ARCHITECTURAL PERCEPTION AND THE MAIN FACTORS THAT CAN INFLUENCE IT</t>
  </si>
  <si>
    <t>14 th International Technology, Education and Development Conference, Valencia, Spania, 2-4 th Martie 2020. INTED 2020 Proceedings, Pages: 7899-7906</t>
  </si>
  <si>
    <t>Ioana Daniela Cotuna, Cristina-Maria Povian</t>
  </si>
  <si>
    <t>RESTORING THE SPIRIT OF THE PLACE IN THE OLD INTERWAR BUILDINGS, REFUNCTIONALIZED IN THE COMMUNIST AND POST-COMMUNIST PERIOD</t>
  </si>
  <si>
    <t>International Conference on Heritage and Sustainable Innovation (CoHeSION 2018), Timisoara, Romania- 17 oct.2018, Journal of Architecture, Urbanism and Heritage, Vol III-Nr.1/2020, pag 33-44, Editura Politehnica</t>
  </si>
  <si>
    <t>THE CARTOONS AN ACTIVE METHOD OF TEACHING FURNITURE STYLING TO STUDENTS AND CHILDREN</t>
  </si>
  <si>
    <t>REMOTE LEARNING AND TEACHING METHODOLOGIES IN NORWAY AND ROMANIA</t>
  </si>
  <si>
    <t>THE CONTRIBUTION OF UNIVERSITY RESEARCH IN THE DEVELOPMENT OF HORTICULTURE PRODUCTION</t>
  </si>
  <si>
    <t>Cristina-Maria Povian , Andrada Iulia Ienciu</t>
  </si>
  <si>
    <r>
      <t>INTCESS 2021-8</t>
    </r>
    <r>
      <rPr>
        <vertAlign val="superscript"/>
        <sz val="11"/>
        <color theme="1"/>
        <rFont val="Calibri"/>
        <family val="2"/>
        <charset val="238"/>
        <scheme val="minor"/>
      </rPr>
      <t>th</t>
    </r>
    <r>
      <rPr>
        <sz val="11"/>
        <color theme="1"/>
        <rFont val="Calibri"/>
        <family val="2"/>
        <charset val="238"/>
        <scheme val="minor"/>
      </rPr>
      <t xml:space="preserve"> International Conference on Education and Education of Social Sciences, 18-19 January 2021- Abstracts &amp;Proceedings E-Publication, ISBN: 978-605-06286-1-6  pag 84-91</t>
    </r>
  </si>
  <si>
    <t>Intend 2021 Proceedings, page: 655-661, 2021, ISBN: 978-84-09-27666-0, ISSN: 2340-1079,  doi: 10.21125/inted.2021.0164 Conference name: 15th International Technology, Education and Development Conference, Dates: 8-9 March, 2021, Location: Online Conference</t>
  </si>
  <si>
    <t>Intend 2021 Proceedings, page:3465-3471, 2021, ISBN: 978-84-09-27666-0, ISSN: 2340-1079,  doi: 10.21125/inted.2021.0720 Conference name: 15th International Technology, Education and Development Conference, Dates: 8-9 March, 2021, Location: Online Conference</t>
  </si>
  <si>
    <t>Grant de cercetare- Infrastructura verde- Concepte privind sustenabilitatea urbanului și a conservării spațiului rural (GreenInfra) finanţat din Fondul pentru relaţii bilaterale - Programul RO14 “Cercetare în Sectoare Prioritare”,Reykjavik, Islanda</t>
  </si>
  <si>
    <t>RO14 Proiect nr.36/12.01.2017</t>
  </si>
  <si>
    <t>Cristina-Maria Povian, Rares Hălbac-Cotoara-Zamfir, Eyþór Rafn
Þórhallsson, Klara Necadova.</t>
  </si>
  <si>
    <t>Studiu de Peisaj Cultural, Context Arhitectural și Urbanistic. Comuna Orăștioara de Sus, jud. Hunedoara. Cetrul de cercetare în Urbanism și Arhitectură.  Documentație nr. 29/21. Colectiv de elaborare: Conf. Dr. arh. Cătălina Bocan, Șl.dr.arh. Gabriela-Domokos Pașcu, As.Drd. Mihai Danciu, Șl.dr. Arh. Maja Bâldea, Șl.dr. arh. Cristina Maria Povian,  Prof. dr.arh. T.O. Gheorghiu</t>
  </si>
  <si>
    <t>PUZ - Zonă mixtă cu regim de construire deschis, adiacent unei artere principale de trafic, Strada Oravița, Timișoara. Colectiv: Cristian Mărăcineanu, Mihai-Ionuț Danciu, Cristina-Maria Povian</t>
  </si>
  <si>
    <t>Cadre didactice coordonatoare: Mihai Muțiu, Cristina-Maria Povian; Expoziția "PREZENTARE PROIECTE ANUL 1 MASTER- AMENAJARE BAR ÎN DUBAI", Iulie 2017, Restaurant Prestige-Timișoara, Facultatea de Arhitectură și Urbanism, Politehnica Timișoara, Anul 1-2017 Master TMTN, FAUT, UPT</t>
  </si>
  <si>
    <t>Cadre didactice coordonatoare: Mihai Donici, Cristina-Maria Povian; Expoziția "SIT WITH ME", Biblioteca UPT, ianuarie-februarie 2018, Facultatea de Arhitectură și Urbanism, Politehnica Timișoara. Anul 6-2018, Arh, FAUT, UPT</t>
  </si>
  <si>
    <t>Cadre didactice coordonatoare: Mihai Muțiu, Cristina-Maria Povian; Expoziția "RESTAURANT DE LUX ÎN ALPII ELVEȚIENI", Iunie-Iulie 2018, Biblioteca UPT, Facultatea de Arhitectură și Urbanism, Politehnica Timișoara. Anul 1-2018 Master TMTN, FAUT, UPT</t>
  </si>
  <si>
    <t>Cadre didactice coordonatoare: Mihai Donici, Cristina-Maria Povian; Expoziția "SIT WITH ME IN TIMIȘOARA EUROPEAN CAPITAL OF CULTURE", Biblioteca UPT, ianuarie-februarie 2019, Facultatea de Arhitectură și Urbanism, Politehnica Timișoara. Anul 6-2019, Arh, FAUT, UPT</t>
  </si>
  <si>
    <t xml:space="preserve">Cadre didactice coordonatoare: Mihai Muțiu, Cristina-Maria Povian; Expoziția "PREZENTARE PROIECTE ANUL 1 MASTER- AMENAJARE RESTAURANT ÎN AVIGNON", Iulie 2019, Biblioteca UPT-Timișoara, Facultatea de Arhitectură și Urbanism, Politehnica Timișoara. Anul 1-2019 Master TMTN, FAUT, UPT </t>
  </si>
  <si>
    <t>Cadre didactice coordonatoare: Mihai Donici, Cristina-Maria Povian; Expoziția "SIT WITH ME IN AN ECO WORLD", Biblioteca UPT, ianuarie-februarie 2020, Facultatea de Arhitectură și Urbanism, Politehnica Timișoara. Anul 6-2020, Arh, FAUT, UPT</t>
  </si>
  <si>
    <t>Cadre didactice coordonatoare: Mihai Muțiu , Cristina-Maria Povian; Expoziția "PREZENTARE PROIECTE ANUL 1 MASTER- AMENAJARE RESTAURANT ROMÂNESC- THE MILL", Iulie 2021, Biblioteca UPT-Timișoara, Facultatea de Arhitectură și Urbanism, Politehnica Timișoara. Anul 1-2021 Master TMTN, FAUT, UPT</t>
  </si>
  <si>
    <t xml:space="preserve"> Expoziția Concursului național "Politehnica prin ochii mei"- Ediția 2, Organizat de Universitatea Politehnica Timișoara, noiembrie 2021, Echipă de organizare: Cristina-Maria Povian, Mihaela Popescu, Lucian Ronkov</t>
  </si>
  <si>
    <t xml:space="preserve"> Expoziția Concursului național "Politehnica prin ochii mei"- Ediția 1, Organizat de Universitatea Politehnica Timișoara, noiembrie 2021, Echipă de organizare: Cristina-Maria Povian, Mihaela Popescu, Lucian Ronkov</t>
  </si>
  <si>
    <t>Grant de cercetare postdoctorală la Institutul Român de Cultură și de Cercetare Umanistică de la Veneția, &lt;&lt;ARCHITECTURAL STRATEGIES FOR ROMANIAN CHILDREN FROM ABROAD&gt;&gt;, Bursa Nicolae Iorga. Cristina-Maria Povian</t>
  </si>
  <si>
    <t xml:space="preserve">International Conference on Heritage and Sustainable Innovation (CoHeSION 2018), </t>
  </si>
  <si>
    <t xml:space="preserve">Sesiunea de Comunicări Ştiinţifice Studenţeşti (SCSS 2018) </t>
  </si>
  <si>
    <t xml:space="preserve">Sesiunea de Comunicări Ştiinţifice Studenţeşti (SCSS 2019) </t>
  </si>
  <si>
    <t xml:space="preserve">Sesiunea de Comunicări Ştiinţifice Studenţeşti (SCSS 2020) </t>
  </si>
  <si>
    <t xml:space="preserve">Sesiunea de Comunicări Ştiinţifice Studenţeşti (SCSS 2021) </t>
  </si>
  <si>
    <t xml:space="preserve"> 2nd International Conference on Heritage and Sustainable Innovation (CoHeSION 2021), </t>
  </si>
  <si>
    <t>SWS eJournal of Social Sciences and Arts</t>
  </si>
  <si>
    <t>VIIIth SWS International Conference on Arts&amp;Humanities, Albena Bulgaria 2021</t>
  </si>
  <si>
    <t>The 8th Conferences on social Sciences ISCSS 2021, Viena, Austria</t>
  </si>
  <si>
    <t>The 8th International Scientific Conference SWS Florence Art 2021 (ISCAH)</t>
  </si>
  <si>
    <t>VIIth SWS International Conference on Arts&amp;Humanities, Albena Bulgaria 2020</t>
  </si>
  <si>
    <t>The 7th Conferences on social Sciences ISCSS 2020, Viena, Austria</t>
  </si>
  <si>
    <t>The 7th International Scientific Conference SWS Florence Art 2020 (ISCAH)</t>
  </si>
  <si>
    <t>VIth SWS International Conference on  Arts&amp;Humanities, Albena Bulgaria 2019</t>
  </si>
  <si>
    <t>The 6th Conferences on social Sciences ISCSS 2019, Viena, Austria</t>
  </si>
  <si>
    <t>The 6th International Scientific Conference SWS Florence Art 2019 (ISCAH)</t>
  </si>
  <si>
    <t>Journal of Architecture, Urbanism and Heritage</t>
  </si>
  <si>
    <t>JAUH 2020</t>
  </si>
  <si>
    <t>Workshop internațional "L'ABITO TRADIZIONALE ROMENO", organizat de către Facultatea de Arhitectură și Urbanism, Politehnica Timișoara în parteneriat cu Institutul Român de Cultură și Cercetare Umanistică de la Veneția și asociația AlternativEd Lugoj, 24 iunie 2019, Veneția, Italia.</t>
  </si>
  <si>
    <t>Ziua Internațională a Iei</t>
  </si>
  <si>
    <t>Workshop internațional "MICII ARHITECȚII- ARHITECTURA ȘI MOTIVELE TRADIȚIONALE ROMÂNEȘTI", Padova, Italia, 4 aprilie 2019. Organizat de Facultatea de Arhitectură și Urbanism, Politehnica Timișoara în parteneriat cu Institutul Român de Cultură și Cercetare Umanistică de la Veneția.</t>
  </si>
  <si>
    <t>Workshop internațional "MICII ARHITECȚII- ARHITECTURA ȘI MOTIVELE TRADIȚIONALE ROMÂNEȘTI"</t>
  </si>
  <si>
    <t>Cristina-Maria Povian, Andreea Anghel- Faculty of Fine Arts and Design, Department of Interior Architecture, Decorative Arts and Design, Atena,Grecia, Mobilitate Erasmus, 10-16 Iunie 2018</t>
  </si>
  <si>
    <t>Marius Moșoarcă, Alexandra Keller, Norwegian University College for Agriculture and Rural Development, Stavanger Norway, Mobilitate SEE, februarie 2019</t>
  </si>
  <si>
    <t>Cristina-Maria Povian, Norwegian University College for Agriculture and Rural Development, Stavanger Norway, Mobilitate SEE, 14-24 Februarie 2020</t>
  </si>
  <si>
    <t>Cristina-Maria Povian, Andreea Anghel- Nisantasi University, Istanbul,Turcia, Mobilitate Erasmus, 18-24 Iulie 2021</t>
  </si>
  <si>
    <t>Cristina-Maria Povian, Reykjavik University, Islanda, Mobilitate SEE de predare 2021, 04-11 Septembrie 2021</t>
  </si>
  <si>
    <t>Cristina-Maria Povian, Andreea Anghel- International University of Rabat, Maroc, Mobilitate Erasmus de predare, 12- 23 Septembrie 2021</t>
  </si>
  <si>
    <t>Povian Cristina-Maria, Construire "Locuință unifamilială D+P+M", Beneficiar: Strugaru Adi Viorel</t>
  </si>
  <si>
    <t>"Construire casă P, împrejmuire și realizare branșamente la utilitățile existente" Beneficiar: Telteu Mirel</t>
  </si>
  <si>
    <t>EXTINDERE SIPMA ILUMINAT ARHITECTURAL- Biserica Ortodoxă Română "Intrarea Domnului în Ierusalim"- Grădiște II</t>
  </si>
  <si>
    <t>EXTINDEREA SISTEMULUI DE ILUMINAT PUBLIC DIN MUNICIPIUL ARAD- CALEA 6 VÂNĂTORI, ZONA CUPRINSĂ ÎNTRE SC FERONERIA S.A., SC ICIM ARAD, TSAF BUCUREȘTI-LOT 1500 ARAD</t>
  </si>
  <si>
    <t>CONSTRUIRE CASA P+1E+M SI IMPREJMUIRE, Beneficiar: Klimek Ralf Rudolf</t>
  </si>
  <si>
    <t>EXTINDEREA SISTEMULUI DE ILUMINAT PUBLIC DIN MUNICIPIUL ARAD, PIAȚA OBOR</t>
  </si>
  <si>
    <t>Extindere de iluminat public cu led din Municipiul Arad- Locuri de Joacă</t>
  </si>
  <si>
    <t>CONSTRUIRE CASĂ PARTER ȘI ÎMPREJMUIRE, Beneficiar: Bud Lucian Florin, Nr proiect: 22/2017</t>
  </si>
  <si>
    <t>Extindere sistem de iluminat pubic, Centru Arad</t>
  </si>
  <si>
    <t>SC. ELBA COM, Povian Cristina-Maria, Extinderea sistemului de iluminat public din Municipiul Arad Strada A.Vlaicu X33</t>
  </si>
  <si>
    <t>SC. ELBA COM, Povian Cristina-Maria, EXTINDEREA SISTEMULUI DE ILUMINAT PUBLIC DIN MUNICIPIUL ARAD STRADA A.VLAICU bL.X42</t>
  </si>
  <si>
    <t>SC. ELBA COM, Povian Cristina-Maria, Extinderea sistemului de iluminat public din Municipiul Arad Strada Ursului</t>
  </si>
  <si>
    <t>SC. ELBA COM, Povian Cristina-Maria, Extinderea sistemului de iluminat public de pe strada Beius</t>
  </si>
  <si>
    <t>SC. ELBA COM, Povian Cristina-Maria, EXTINDEREA SISTEMULUI DE ILUMINAT PUBLIC DIN MUNICIPIUL ARAD, STRADA BREZOIANU BL. A31</t>
  </si>
  <si>
    <t>SC. ELBA COM, Povian Cristina-Maria, EXTINDEREA SISTEMULUI DE ILUMINAT PUBLIC DIN MUNICIPIUL ARAD, STRADA COCORILOR BL.5</t>
  </si>
  <si>
    <t>SC. ELBA COM, Povian Cristina-Maria, EXTINDEREA SISTEMULUI DE ILUMINAT PUBLIC DIN MUNICIPIUL ARAD, STRADA DIOGENE</t>
  </si>
  <si>
    <t>SC. ELBA COM, Povian Cristina-Maria, Extindere iluminat public pe strada C. Ticu Dumitrescu</t>
  </si>
  <si>
    <t>SC. ELBA COM, Povian Cristina-Maria, Extinderea sistemului de iluminat pe strada Romul Ladea</t>
  </si>
  <si>
    <t>SC. ELBA COM, Povian Cristina-Maria, Extindere iluminat public strada Stefan Augustin Doinas</t>
  </si>
  <si>
    <t>SC. ELBA COM, Povian Cristina-Maria, Extindere iluminat public de pe Aleea Neptun</t>
  </si>
  <si>
    <t>SC. ELBA COM, Povian Cristina-Maria, Extinderea sistemului de iluminat public din Municipiul Arad</t>
  </si>
  <si>
    <t>SC. ELBA COM, Povian Cristina-Maria, Extindere sistem de iluminat public, Nr proiect: 16/2017</t>
  </si>
  <si>
    <t>SC. ELBA COM, Povian Cristina-Maria, Extinderea sistemului de iluminat public pe strada Mesterul Manole</t>
  </si>
  <si>
    <t>SC. ELBA COM, Povian Cristina-Maria, Extindere de iluminat public Cartierul Poltura</t>
  </si>
  <si>
    <t>Cristina-Maria Povian, Construire "Amplasare Locuință familială P+1E", Beneficiar: Mioc Eugen, Nr proiect: 21/2017</t>
  </si>
  <si>
    <t>SC. ELBA COM, Povian Cristina-Maria, Extindere sistem de iluminat Cartierul Bujac, SIL 303-2017</t>
  </si>
  <si>
    <t>SC. ELBA COM, Povian Cristina-Maria, Extindere sistem de iluminat public Cartier Sega, SIL-285-2017</t>
  </si>
  <si>
    <t>SC. ELBA COM, Povian Cristina-Maria, Extindere sistem de iluminat public cimitir de pe strada Milan Tabacovici, SIL-288-2017</t>
  </si>
  <si>
    <t>SC. ELBA COM, Povian Cristina-Maria, Extindere iluminat public Cartier Alfa, SIL0302-2017</t>
  </si>
  <si>
    <t>SC. ELBA COM, Povian Cristina-Maria, Extindere iluminat public Cartier Cadas, SIL-301-2017</t>
  </si>
  <si>
    <t>SC. ELBA COM, Povian Cristina-Maria, Extindere iluminat public Cartier Confectii, SIL- 300-2017</t>
  </si>
  <si>
    <t>SC. ELBA COM, Povian Cristina-Maria, Iluminat public cu led in municipiul Arad- Extinderea sistemului de iluminat public pe coronamentul digului Mures de la podul Traian la podul Decebal</t>
  </si>
  <si>
    <t>SC. ELBA COM, Povian Cristina-Maria, Extindere retele iluminat Cartier Gai, SIL-304-2017</t>
  </si>
  <si>
    <t>SC. ELBA COM, Povian Cristina-Maria, Extindere sistem de iluminat Cartier Functionarilor, SIL-317-2017</t>
  </si>
  <si>
    <t>SC. ELBA COM, Povian Cristina-Maria, Extindere sistem de iluminat Cartier Dragasani, SIL-318-2017</t>
  </si>
  <si>
    <t>SC. ELBA COM, Povian Cristina-Maria, EXTINDERE SISTEME DE ILUMINT CARTIER PARNEAVA, SIL-316-2017</t>
  </si>
  <si>
    <t>SC. ELBA COM, Povian Cristina-Maria, EXTINDERE DE ILUMINAT PUBLIC PIATA SPORTURILOR, SIL- 287-2017</t>
  </si>
  <si>
    <t>Cristina-Maria Povian, Construire mansardă la casa existentă, Beneficiar: Toth Arpad, Nr pr: 20/2018</t>
  </si>
  <si>
    <t>SC. ELBA COM, Povian Cristina-Maria, Extindere sistem de iluminat Calea Borogului</t>
  </si>
  <si>
    <t>SC. ELBA COM, Povian Cristina-Maria, Extindere sistem iluminat public Stadionul Motorul</t>
  </si>
  <si>
    <t>SC. ELBA COM, Povian Cristina-Maria, Extindere sistem de iluminat public Strada Stefan Tenetchi</t>
  </si>
  <si>
    <t>SC. ELBA COM, Povian Cristina-Maria, Extindere retele iluminat Micalaca, Centru, Confectii,Vlaicu, Alfa</t>
  </si>
  <si>
    <t>SC. ELBA COM, Povian Cristina-Maria, Extindere de iluminat public teren sport Sanicolaul Mic</t>
  </si>
  <si>
    <t>SC. ELBA COM, Povian Cristina-Maria, Extindere sistem de iluminat public Baza sportiva Sega</t>
  </si>
  <si>
    <t>SC. ELBA COM, Povian Cristina-Maria, Extindere sistem de iluminat public Baza sportiva Stadion IC.R.T.I.</t>
  </si>
  <si>
    <t>Cristina-Maria Povian, Demolare casă 2 apartamente si construire spatiu comercial P+E (locuinta la etaj), Beneficiar: Steiner Cristian</t>
  </si>
  <si>
    <t>SC. ELBA COM, Povian Cristina-Maria, EXTINDEREA SISTEMULUI DE ILUMINAT PUBLIC DIN MUNICIPIUL ARAD Splaiul General PRAPORGESCU</t>
  </si>
  <si>
    <t>SC. ELBA COM, Povian Cristina-Maria, EXTINDEREA SISTEMULUI DE ILUMINAT PUBLIC DIN MUNICIPIUL ARAD, Strand NEPTUN</t>
  </si>
  <si>
    <t>SC. ELBA COM, Povian Cristina-Maria, EXTINDEREA SISTEMULUI DE ILUMINAT PUBLIC DIN MUNICIPIUL ARAD- , CARTIER GRADISTE- SERE ARAD</t>
  </si>
  <si>
    <t>SC. ELBA COM, Povian Cristina-Maria, EXTINDEREA SISTEMULUI DE ILUMINAT PUBLIC DIN MUNICIPIUL ARAD-ZONA EXPO ARAD</t>
  </si>
  <si>
    <t>SC. ELBA COM, Povian Cristina-Maria, EXTINDEREA SISTEMULUI DE ILUMINAT PUBLIC DIN MUNICIPIUL ARAD- STRADA CĂPRIOAREI</t>
  </si>
  <si>
    <t>SC. ELBA COM, Povian Cristina-Maria, EXTINDEREA SISTEMULUI DE ILUMINAT PUBLIC DIN MUNICIPIUL ARAD-STRADA ȘTEFAN ZARIE</t>
  </si>
  <si>
    <t>SC. ELBA COM, Povian Cristina-Maria, EXTINDEREA SISTEMULUI DE ILUMINAT PUBLIC DIN MUNICIPIUL ARAD, PASAJ MICALACA</t>
  </si>
  <si>
    <t>SC. ELBA COM, Povian Cristina-Maria, EXTINDERE SISTEM DE ILUMINAT PARC TUDOR ARGHEZI</t>
  </si>
  <si>
    <t>SC. ELBA COM, Povian Cristina-Maria, EXTINDERE SISTEME DE ILUMINAT PUBLIC- BISERICA SFINTII ARHANGHELI MIHAIL SI GAVRIL</t>
  </si>
  <si>
    <t>SC. ELBA COM, Povian Cristina-Maria, CONSTRUIRE CASA P+E, IMPREJMUIRE SI ANEXE CONF PUZ PRIN HCL 50/1999, Beneficiar: Răzvan Peneșel și Adriana Peneșel</t>
  </si>
  <si>
    <t>SC. ELBA COM, Povian Cristina-Maria, Extinderea sistemului de iluminat public din Municipiul Arad- Colonia Campul Dumbrava Rosie</t>
  </si>
  <si>
    <t>SC. ELBA COM, Povian Cristina-Maria, EXTINDEREA SISTEMULUI DE ILUMINAT PUBLIC DIN MUNICIPIUL ARAD, DIG MUREȘ ÎNTRE PODUL DECEBAL ȘI PARCUL COPIILOR „AVENTURA VOINICILOR</t>
  </si>
  <si>
    <t>SC. ELBA COM, Povian Cristina-Maria, EXTINDEREA SISTEMULUI DE ILUMINAT PUBLIC DIN MUNICIPIUL ARAD STRADA DIGULUI</t>
  </si>
  <si>
    <t>SC. ELBA COM, Povian Cristina-Maria, EXTINDERE SIPMA- ILUMINAT STRADA MĂRȚIȘOR- ZONA DIN SPATELE BLOCULUI BL. 4-2, SC. A, BL. 4-2, SC. B, BL.4-2, SC.C</t>
  </si>
  <si>
    <t>SC. ELBA COM, Povian Cristina-Maria, „EXTINDEREA SISTEMULUI DE ILUMINAT PUBLIC DIN MUNICIPIUL ARAD. PISTA BICICLETE CALEA BODROGULUI”</t>
  </si>
  <si>
    <t>SC. ELBA COM, Povian Cristina-Maria, EXTINDEREA SISTEMULUI DE ILUMINAT PUBLIC DIN MUNICIPIUL ARAD, STRADA SIRIEI, CAPĂTUL DISPRE IEȘIREA SPRE SIRIA</t>
  </si>
  <si>
    <t>SC. ELBA COM, Povian Cristina-Maria, EXTINDEREA SISTEMULUI DE ILUMINAT PUBLIC DIN MUNICIPIUL ARAD, STRADA CEDRULUI</t>
  </si>
  <si>
    <t>SC. ELBA COM, Povian Cristina-Maria, EXTINDEREA SISTEMULUI DE ILUMINAT PUBLIC DIN MUNICIPIUL ARAD, STRADA PODGORIEI</t>
  </si>
  <si>
    <t>SC. ELBA COM, Povian Cristina-Maria, EXTINDEREA SISTEMULUI DE ILUMINAT PUBLIC DIN MUNICIPIUL ARAD, CALEA AUREL VLAICU</t>
  </si>
  <si>
    <t>Cristina-Maria Povian, "Construire Hală depozitare" Beneficiar: Bol Krone SRL</t>
  </si>
  <si>
    <t>Povian Cristina-Maria, Modificări Interioare pentru sporirea Confortului, Beneficiar: Buzner Mădălina-Ionela</t>
  </si>
  <si>
    <t>Povian Cristina-Maria, "Desființare construcții existente (  3 CF-uri)", Beneficiar: MIRO HOUSE SRL</t>
  </si>
  <si>
    <t>Povian Cristina-Maria, Alexandra Keller, Amenajare "Cabinet veterinar Dr. Thomas Keller", str. Gavril Musicescu, nr. 216, Timisoara</t>
  </si>
  <si>
    <t>SC. ELBA COM, Povian Cristina-Maria, EXTINDEREA SISTEMULUI DE ILUMINAT PUBLIC DIN MUNICIPIUL ARAD, STRADA CĂPITAN I. FĂTU</t>
  </si>
  <si>
    <t>Cristina Maria Povian, Georgiana Hatcu, Radu Ungurean, stud.arh. Alexandru Bogdan, Dana Drăgan, Popa Dan, Plan Urbanistic General, Comuna Hărău, Județul Hunedoara, Proiect nr. 221/2011, HCL nr.86/2017</t>
  </si>
  <si>
    <t>Augustin Hamza, Cristina-Maria Povian, Alexandru Bogdan, Vlad-Gabriel Gurza, Liviu Dârlea Teodor Octavian Gheorghiu, Studiu istoric și urbanistic-arhitectural al comunei Hărău, în vederea realizării propunerilor PUG-ului în curs de elaborare, proiect nr.221/2011</t>
  </si>
  <si>
    <t>MASTER CLASS Internațional -  pentru studentii Facultății de Arhitectură la Institutul De Studii Marine, 20 iulie 2021, Veneția, Italia. Organizat de către Facultatea de Arhitectură și Urbanism, Politehnica Timișoara în parteneriat cu Institutul Român de Cultură și Cercetare Umanistică de la Veneția.</t>
  </si>
  <si>
    <t>Proiect educațional- Portul Tradițional Românesc la IRCCU Veneția, 24 iunie 2019</t>
  </si>
  <si>
    <t>L'Evoluzione architettonica della chiesa di San Michele Arcangelo di Gurasada (Distretto di Hunedoara, România)</t>
  </si>
  <si>
    <t>X Convegno internazionale di studi "Venezia e l'Europa Orientale tra il tardo Medievo e l"Eta moderna" Veneția 12-13 aprilie 2019. Instituto Rumeno di Cultura e Ricerca Umanistica di Venezia</t>
  </si>
  <si>
    <t>Seminar Internațional "VET ȘI RELAȚIA CU PIAȚA MUNCII", Liceul de Arte Plastice Timișoara, 15 Octombrie 2019</t>
  </si>
  <si>
    <t>Armonizarea pregătirii profesionale de specialitate cu cerințele pieței muncii</t>
  </si>
  <si>
    <t>SGEM Viena 2021</t>
  </si>
  <si>
    <t>Acord de practica</t>
  </si>
  <si>
    <t>Asociația AlternativED Lugoj</t>
  </si>
  <si>
    <t>S.C. AIR A RIA DESIGN SRL</t>
  </si>
  <si>
    <t>Stagiu de Cercetare la Instituto Romeno di Cultura e Ricerca Umanistica din Veneția, ian 2019</t>
  </si>
  <si>
    <t>Secretar comisie diplome licența ARH 2018</t>
  </si>
  <si>
    <t>Concurs pentru poziția din Statul de Funcții nr 42- 2017</t>
  </si>
  <si>
    <t>Concurs pentru poziția din Statul de Funcții nr 24- 2017</t>
  </si>
  <si>
    <t>Concurs pentru poziția din Statul de Funcții nr 23- 2017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</si>
</sst>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70">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1"/>
      <color theme="1"/>
      <name val="Calibri"/>
      <family val="2"/>
      <charset val="238"/>
      <scheme val="minor"/>
    </font>
    <font>
      <sz val="12"/>
      <color rgb="FF000000"/>
      <name val="Calibri"/>
      <family val="2"/>
    </font>
    <font>
      <sz val="12"/>
      <color rgb="FF3F3A38"/>
      <name val="Calibri"/>
      <family val="2"/>
      <charset val="238"/>
      <scheme val="minor"/>
    </font>
    <font>
      <vertAlign val="superscript"/>
      <sz val="10.5"/>
      <color theme="1"/>
      <name val="Calibri"/>
      <family val="2"/>
      <charset val="238"/>
      <scheme val="minor"/>
    </font>
    <font>
      <b/>
      <sz val="11"/>
      <color rgb="FF00B0F0"/>
      <name val="Calibri"/>
      <family val="2"/>
      <charset val="238"/>
      <scheme val="minor"/>
    </font>
    <font>
      <sz val="11"/>
      <color theme="1"/>
      <name val="Times New Roman"/>
      <family val="1"/>
      <charset val="238"/>
    </font>
    <font>
      <vertAlign val="superscript"/>
      <sz val="11"/>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style="medium">
        <color indexed="64"/>
      </top>
      <bottom style="medium">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cellStyleXfs>
  <cellXfs count="631">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5"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0" fillId="0" borderId="40"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Font="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6"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3"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64" fillId="0" borderId="54" xfId="0" applyNumberFormat="1" applyFont="1" applyBorder="1" applyAlignment="1" applyProtection="1">
      <alignment horizontal="left" vertical="center" wrapText="1"/>
      <protection locked="0"/>
    </xf>
    <xf numFmtId="0" fontId="55" fillId="0" borderId="3" xfId="0" applyFont="1" applyBorder="1" applyAlignment="1" applyProtection="1">
      <alignment horizontal="center" vertical="center" wrapText="1"/>
      <protection locked="0"/>
    </xf>
    <xf numFmtId="0" fontId="55" fillId="0" borderId="3" xfId="0" applyFont="1" applyBorder="1" applyAlignment="1" applyProtection="1">
      <alignment vertical="center"/>
      <protection locked="0"/>
    </xf>
    <xf numFmtId="0" fontId="65" fillId="0" borderId="1" xfId="0" applyFont="1" applyBorder="1" applyAlignment="1" applyProtection="1">
      <alignment wrapText="1"/>
      <protection locked="0"/>
    </xf>
    <xf numFmtId="0" fontId="55" fillId="0" borderId="1" xfId="0" applyFont="1" applyBorder="1" applyAlignment="1" applyProtection="1">
      <alignment horizontal="center" vertical="center" wrapText="1"/>
      <protection locked="0"/>
    </xf>
    <xf numFmtId="0" fontId="65" fillId="0" borderId="1" xfId="0" applyFont="1" applyBorder="1" applyProtection="1">
      <protection locked="0"/>
    </xf>
    <xf numFmtId="0" fontId="12" fillId="0" borderId="8" xfId="0" applyFont="1" applyBorder="1" applyAlignment="1" applyProtection="1">
      <alignment horizontal="left" vertical="center" wrapText="1"/>
      <protection locked="0"/>
    </xf>
    <xf numFmtId="0" fontId="28" fillId="0" borderId="0" xfId="0" applyFont="1" applyProtection="1">
      <protection locked="0"/>
    </xf>
    <xf numFmtId="0" fontId="63" fillId="0" borderId="8" xfId="0" applyFont="1" applyBorder="1" applyAlignment="1" applyProtection="1">
      <alignment wrapText="1"/>
      <protection locked="0"/>
    </xf>
    <xf numFmtId="0" fontId="56" fillId="0" borderId="8" xfId="1" applyFont="1" applyBorder="1" applyAlignment="1" applyProtection="1">
      <alignment wrapText="1"/>
      <protection locked="0"/>
    </xf>
    <xf numFmtId="0" fontId="33" fillId="0" borderId="8" xfId="0" applyFont="1" applyBorder="1" applyAlignment="1" applyProtection="1">
      <alignment vertical="center" wrapText="1"/>
      <protection locked="0"/>
    </xf>
    <xf numFmtId="0" fontId="63" fillId="0" borderId="8" xfId="0" applyFont="1" applyBorder="1" applyProtection="1">
      <protection locked="0"/>
    </xf>
    <xf numFmtId="0" fontId="0" fillId="0" borderId="8" xfId="0" applyBorder="1" applyAlignment="1" applyProtection="1">
      <alignment horizontal="left" vertical="center" wrapText="1"/>
      <protection locked="0"/>
    </xf>
    <xf numFmtId="0" fontId="55" fillId="0" borderId="55" xfId="0" applyFont="1" applyBorder="1" applyAlignment="1" applyProtection="1">
      <alignment horizontal="left" vertical="center" wrapText="1"/>
      <protection locked="0"/>
    </xf>
    <xf numFmtId="0" fontId="28" fillId="0" borderId="1" xfId="0" applyFont="1" applyBorder="1" applyAlignment="1" applyProtection="1">
      <alignment vertical="center" wrapText="1"/>
      <protection locked="0"/>
    </xf>
    <xf numFmtId="0" fontId="55" fillId="0" borderId="1" xfId="0" applyFont="1" applyBorder="1" applyAlignment="1" applyProtection="1">
      <alignment horizontal="left" vertical="center" wrapText="1"/>
      <protection locked="0"/>
    </xf>
    <xf numFmtId="0" fontId="0" fillId="0" borderId="1" xfId="0" applyBorder="1" applyAlignment="1" applyProtection="1">
      <alignment wrapText="1"/>
      <protection locked="0"/>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6"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election activeCell="A10" sqref="A10"/>
    </sheetView>
  </sheetViews>
  <sheetFormatPr defaultColWidth="9.08984375" defaultRowHeight="15.5"/>
  <cols>
    <col min="1" max="1" width="117.08984375" style="94" customWidth="1"/>
    <col min="2" max="16384" width="9.08984375" style="92"/>
  </cols>
  <sheetData>
    <row r="1" spans="1:1">
      <c r="A1" s="91" t="s">
        <v>496</v>
      </c>
    </row>
    <row r="2" spans="1:1">
      <c r="A2" s="93" t="s">
        <v>494</v>
      </c>
    </row>
    <row r="3" spans="1:1">
      <c r="A3" s="94" t="s">
        <v>495</v>
      </c>
    </row>
    <row r="4" spans="1:1">
      <c r="A4" s="94" t="s">
        <v>540</v>
      </c>
    </row>
    <row r="5" spans="1:1">
      <c r="A5" s="94" t="s">
        <v>554</v>
      </c>
    </row>
    <row r="6" spans="1:1">
      <c r="A6" s="94" t="s">
        <v>1015</v>
      </c>
    </row>
    <row r="7" spans="1:1" ht="14.25" customHeight="1">
      <c r="A7" s="94" t="s">
        <v>1016</v>
      </c>
    </row>
  </sheetData>
  <sheetProtection algorithmName="SHA-512" hashValue="PaR0MfuS756FN0hQ1VZ/vhObiGuHYVSpI6cxJBlrr2E9wgL+apXiptFB5hjZlWRkRblegFWxOn+RcVArkK3DAw==" saltValue="qFu8wisl/S8Q4lCOYVOIv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G10" sqref="G10"/>
    </sheetView>
  </sheetViews>
  <sheetFormatPr defaultColWidth="9.08984375" defaultRowHeight="15.5"/>
  <cols>
    <col min="1" max="1" width="5.6328125" style="60" customWidth="1"/>
    <col min="2" max="3" width="35.6328125" style="64" customWidth="1"/>
    <col min="4" max="4" width="18.6328125" style="64" customWidth="1"/>
    <col min="5" max="5" width="18.6328125" style="290" customWidth="1"/>
    <col min="6" max="6" width="10.6328125" style="69" customWidth="1"/>
    <col min="7" max="7" width="10.6328125" style="64" customWidth="1"/>
    <col min="8" max="8" width="12.36328125" style="290" customWidth="1"/>
    <col min="9" max="9" width="17.6328125" style="64" customWidth="1"/>
    <col min="10" max="10" width="10.6328125" style="64" hidden="1" customWidth="1"/>
    <col min="11" max="14" width="10.6328125" style="70" hidden="1" customWidth="1"/>
    <col min="15" max="15" width="9.08984375" style="71" hidden="1" customWidth="1"/>
    <col min="16" max="16" width="9.08984375" style="64" hidden="1" customWidth="1"/>
    <col min="17" max="26" width="9.08984375" style="64" customWidth="1"/>
    <col min="27" max="16384" width="9.08984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4" t="s">
        <v>785</v>
      </c>
      <c r="B4" s="554"/>
      <c r="C4" s="554"/>
      <c r="D4" s="554"/>
      <c r="E4" s="554"/>
      <c r="F4" s="554"/>
      <c r="G4" s="554"/>
      <c r="H4" s="554"/>
      <c r="I4" s="554"/>
      <c r="J4" s="226"/>
      <c r="K4" s="226"/>
      <c r="L4" s="226"/>
      <c r="M4" s="226"/>
      <c r="N4" s="64"/>
      <c r="O4" s="291"/>
    </row>
    <row r="5" spans="1:16">
      <c r="A5" s="554" t="s">
        <v>655</v>
      </c>
      <c r="B5" s="554"/>
      <c r="C5" s="554"/>
      <c r="D5" s="554"/>
      <c r="E5" s="554"/>
      <c r="F5" s="554"/>
      <c r="G5" s="554"/>
      <c r="H5" s="554"/>
      <c r="I5" s="554"/>
      <c r="J5" s="226"/>
      <c r="K5" s="226"/>
      <c r="L5" s="226"/>
      <c r="M5" s="226"/>
      <c r="N5" s="64"/>
    </row>
    <row r="6" spans="1:16" ht="13.5" customHeight="1">
      <c r="E6" s="64"/>
      <c r="F6" s="64"/>
      <c r="H6" s="64"/>
      <c r="I6" s="301"/>
      <c r="J6" s="347" t="str">
        <f>CONCATENATE(functie," ",nume_candidat)</f>
        <v>Șef de lucrări Cristina-Maria POVIAN</v>
      </c>
      <c r="N6" s="64"/>
    </row>
    <row r="7" spans="1:16" ht="18.75" customHeight="1">
      <c r="A7" s="551" t="s">
        <v>338</v>
      </c>
      <c r="B7" s="551" t="s">
        <v>0</v>
      </c>
      <c r="C7" s="551" t="s">
        <v>545</v>
      </c>
      <c r="D7" s="551" t="s">
        <v>16</v>
      </c>
      <c r="E7" s="552" t="s">
        <v>17</v>
      </c>
      <c r="F7" s="557" t="s">
        <v>2</v>
      </c>
      <c r="G7" s="551" t="s">
        <v>18</v>
      </c>
      <c r="H7" s="552" t="s">
        <v>546</v>
      </c>
      <c r="I7" s="551" t="s">
        <v>544</v>
      </c>
      <c r="J7" s="551"/>
      <c r="K7" s="551" t="s">
        <v>4</v>
      </c>
      <c r="L7" s="551"/>
      <c r="M7" s="555" t="s">
        <v>48</v>
      </c>
      <c r="N7" s="556"/>
      <c r="O7" s="558" t="s">
        <v>541</v>
      </c>
      <c r="P7" s="559" t="s">
        <v>551</v>
      </c>
    </row>
    <row r="8" spans="1:16" ht="45.75" customHeight="1">
      <c r="A8" s="551"/>
      <c r="B8" s="551"/>
      <c r="C8" s="551"/>
      <c r="D8" s="551"/>
      <c r="E8" s="553"/>
      <c r="F8" s="557"/>
      <c r="G8" s="551"/>
      <c r="H8" s="55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8"/>
      <c r="P8" s="559"/>
    </row>
    <row r="9" spans="1:16">
      <c r="A9" s="88"/>
      <c r="B9" s="65"/>
      <c r="C9" s="65"/>
      <c r="D9" s="65"/>
      <c r="E9" s="66"/>
      <c r="F9" s="30"/>
      <c r="G9" s="74"/>
      <c r="H9" s="67"/>
      <c r="I9" s="148">
        <f>SUMIF(I10:I1010,"&gt;0")</f>
        <v>354</v>
      </c>
      <c r="J9" s="148">
        <f t="shared" ref="J9:N9" si="0">SUMIF(J10:J214,"&gt;0")</f>
        <v>354</v>
      </c>
      <c r="K9" s="4">
        <f t="shared" si="0"/>
        <v>1</v>
      </c>
      <c r="L9" s="4">
        <f t="shared" si="0"/>
        <v>1</v>
      </c>
      <c r="M9" s="4">
        <f t="shared" si="0"/>
        <v>236</v>
      </c>
      <c r="N9" s="4">
        <f t="shared" si="0"/>
        <v>236</v>
      </c>
      <c r="O9" s="298"/>
    </row>
    <row r="10" spans="1:16" ht="31">
      <c r="A10" s="37">
        <v>1</v>
      </c>
      <c r="B10" s="512" t="s">
        <v>1246</v>
      </c>
      <c r="C10" s="513" t="s">
        <v>1247</v>
      </c>
      <c r="D10" s="5" t="s">
        <v>1248</v>
      </c>
      <c r="E10" s="514" t="s">
        <v>1249</v>
      </c>
      <c r="F10" s="505">
        <v>2019</v>
      </c>
      <c r="G10" s="220">
        <v>236</v>
      </c>
      <c r="H10" s="220">
        <v>236</v>
      </c>
      <c r="I10" s="16">
        <f t="shared" ref="I10:I73" si="1">IF(OR($B10="",$C10="",$D10="",$E10="",$F10&lt;an_initial,$F10&gt;an_final,$O10=FALSE),"",IF($H10="",CS_STR_ALTE*$G10/P10,CS_STR_ALTE*$H10))</f>
        <v>354</v>
      </c>
      <c r="J10" s="16">
        <f t="shared" ref="J10:J73" si="2">IF(OR($B10="",$C10="",$D10="",$E10="",$F10="",$F10&gt;an_final,$O10=FALSE),"",IF($H10="",CS_STR_ALTE*$G10/P10,CS_STR_ALTE*$H10))</f>
        <v>354</v>
      </c>
      <c r="K10" s="58">
        <f t="shared" ref="K10:K175" si="3">IF(OR($B10="",$C10="",$D10="",$E10="",$F10="",$F10&gt;an_final,$O10=FALSE),"",IF($F10&gt;=an_initial,1,""))</f>
        <v>1</v>
      </c>
      <c r="L10" s="58">
        <f t="shared" ref="L10:L175" si="4">IF(OR($B10="",$C10="",$D10="",$E10="",$F10="",$F10&gt;an_final,$O10=FALSE),"",1)</f>
        <v>1</v>
      </c>
      <c r="M10" s="376">
        <f t="shared" ref="M10:M175" si="5">IF(OR($B10="",$C10="",$D10="",$E10="",$F10="",$F10&gt;an_final,$O10=FALSE),"",IF($H10="",$G10/P10,$H10))</f>
        <v>236</v>
      </c>
      <c r="N10" s="58">
        <f t="shared" ref="N10:N175" si="6">IF(OR($B10="",$C10="",$D10="",$E10="",$F10="",$F10&lt;an_initial,$F10&gt;an_final,$O10=FALSE),"",IF($H10="",$G10/P10,$H10))</f>
        <v>236</v>
      </c>
      <c r="O10" s="349" t="b">
        <f t="shared" ref="O10:O175" si="7">IF(nume_candidat="",FALSE,ISNUMBER(SEARCH(nume_candidat,$B10)))</f>
        <v>1</v>
      </c>
      <c r="P10" s="350">
        <f t="shared" ref="P10:P175" si="8">LEN(B10)-LEN(SUBSTITUTE(B10,",",""))+1</f>
        <v>2</v>
      </c>
    </row>
    <row r="11" spans="1:16">
      <c r="A11" s="37">
        <v>2</v>
      </c>
      <c r="B11" s="512"/>
      <c r="C11" s="513"/>
      <c r="D11" s="5"/>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NMbqQP1kRKW8/PynqQL8ZvEMsORDgLoz1Q0qBG0cKhfIVoSaLfv9y1SQxdqtwgWWbKVGjUpuIwjzR1FOOgfnCw==" saltValue="wVql3RRKxqJWRbwe+EASP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topLeftCell="A4" zoomScaleNormal="100" workbookViewId="0">
      <selection activeCell="G10" sqref="G10"/>
    </sheetView>
  </sheetViews>
  <sheetFormatPr defaultColWidth="9.08984375" defaultRowHeight="15.5"/>
  <cols>
    <col min="1" max="1" width="5.6328125" style="60" customWidth="1"/>
    <col min="2" max="3" width="35.6328125" style="64" customWidth="1"/>
    <col min="4" max="4" width="18.6328125" style="64" customWidth="1"/>
    <col min="5" max="5" width="18.6328125" style="290" customWidth="1"/>
    <col min="6" max="6" width="10.6328125" style="69" customWidth="1"/>
    <col min="7" max="7" width="10.6328125" style="64" customWidth="1"/>
    <col min="8" max="8" width="12.36328125" style="290" customWidth="1"/>
    <col min="9" max="9" width="17.6328125" style="64" customWidth="1"/>
    <col min="10" max="10" width="10.6328125" style="64" hidden="1" customWidth="1"/>
    <col min="11" max="14" width="10.6328125" style="70" hidden="1" customWidth="1"/>
    <col min="15" max="15" width="9.08984375" style="71" hidden="1" customWidth="1"/>
    <col min="16" max="16" width="9.08984375" style="64" hidden="1" customWidth="1"/>
    <col min="17" max="26" width="9.08984375" style="64" customWidth="1"/>
    <col min="27" max="16384" width="9.08984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4" t="s">
        <v>785</v>
      </c>
      <c r="B4" s="554"/>
      <c r="C4" s="554"/>
      <c r="D4" s="554"/>
      <c r="E4" s="554"/>
      <c r="F4" s="554"/>
      <c r="G4" s="554"/>
      <c r="H4" s="554"/>
      <c r="I4" s="554"/>
      <c r="J4" s="226"/>
      <c r="K4" s="226"/>
      <c r="L4" s="226"/>
      <c r="M4" s="226"/>
      <c r="N4" s="64"/>
      <c r="O4" s="291"/>
    </row>
    <row r="5" spans="1:16" ht="36.75" customHeight="1">
      <c r="A5" s="560" t="s">
        <v>657</v>
      </c>
      <c r="B5" s="560"/>
      <c r="C5" s="560"/>
      <c r="D5" s="560"/>
      <c r="E5" s="560"/>
      <c r="F5" s="560"/>
      <c r="G5" s="560"/>
      <c r="H5" s="560"/>
      <c r="I5" s="560"/>
      <c r="J5" s="226"/>
      <c r="K5" s="226"/>
      <c r="L5" s="226"/>
      <c r="M5" s="226"/>
      <c r="N5" s="64"/>
    </row>
    <row r="6" spans="1:16" ht="13.5" customHeight="1">
      <c r="E6" s="64"/>
      <c r="F6" s="64"/>
      <c r="H6" s="64"/>
      <c r="I6" s="301"/>
      <c r="J6" s="347" t="str">
        <f>CONCATENATE(functie," ",nume_candidat)</f>
        <v>Șef de lucrări Cristina-Maria POVIAN</v>
      </c>
      <c r="N6" s="64"/>
    </row>
    <row r="7" spans="1:16" ht="18.75" customHeight="1">
      <c r="A7" s="551" t="s">
        <v>338</v>
      </c>
      <c r="B7" s="551" t="s">
        <v>0</v>
      </c>
      <c r="C7" s="551" t="s">
        <v>545</v>
      </c>
      <c r="D7" s="551" t="s">
        <v>16</v>
      </c>
      <c r="E7" s="552" t="s">
        <v>17</v>
      </c>
      <c r="F7" s="557" t="s">
        <v>2</v>
      </c>
      <c r="G7" s="551" t="s">
        <v>18</v>
      </c>
      <c r="H7" s="552" t="s">
        <v>546</v>
      </c>
      <c r="I7" s="551" t="s">
        <v>544</v>
      </c>
      <c r="J7" s="551"/>
      <c r="K7" s="551" t="s">
        <v>4</v>
      </c>
      <c r="L7" s="551"/>
      <c r="M7" s="555" t="s">
        <v>48</v>
      </c>
      <c r="N7" s="556"/>
      <c r="O7" s="558" t="s">
        <v>541</v>
      </c>
      <c r="P7" s="559" t="s">
        <v>551</v>
      </c>
    </row>
    <row r="8" spans="1:16" ht="45.75" customHeight="1">
      <c r="A8" s="551"/>
      <c r="B8" s="551"/>
      <c r="C8" s="551"/>
      <c r="D8" s="551"/>
      <c r="E8" s="553"/>
      <c r="F8" s="557"/>
      <c r="G8" s="551"/>
      <c r="H8" s="55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8"/>
      <c r="P8" s="559"/>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380"/>
      <c r="C10" s="380"/>
      <c r="D10" s="380"/>
      <c r="E10" s="5"/>
      <c r="F10" s="508"/>
      <c r="G10" s="508"/>
      <c r="H10" s="22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9k+96XQetjmdOzv75i0PCr+zA8sbKJvcSwAIbaczWF0n9UgIbaeADOZd8L2+LOshn5PFQJy9b+O4ehs5bVvkUw==" saltValue="X4wyauluC1hlSzYUWAmWM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topLeftCell="A4" zoomScaleNormal="100" workbookViewId="0">
      <selection activeCell="G10" sqref="G10:G11"/>
    </sheetView>
  </sheetViews>
  <sheetFormatPr defaultColWidth="9.08984375" defaultRowHeight="15.5"/>
  <cols>
    <col min="1" max="1" width="5.6328125" style="60" customWidth="1"/>
    <col min="2" max="3" width="35.6328125" style="64" customWidth="1"/>
    <col min="4" max="4" width="18.6328125" style="64" customWidth="1"/>
    <col min="5" max="5" width="18.6328125" style="290" customWidth="1"/>
    <col min="6" max="6" width="10.6328125" style="69" customWidth="1"/>
    <col min="7" max="7" width="10.6328125" style="64" customWidth="1"/>
    <col min="8" max="8" width="12.36328125" style="290" customWidth="1"/>
    <col min="9" max="9" width="17.6328125" style="64" customWidth="1"/>
    <col min="10" max="10" width="10.6328125" style="64" hidden="1" customWidth="1"/>
    <col min="11" max="14" width="10.6328125" style="70" hidden="1" customWidth="1"/>
    <col min="15" max="15" width="9.08984375" style="71" hidden="1" customWidth="1"/>
    <col min="16" max="16" width="9.08984375" style="64" hidden="1" customWidth="1"/>
    <col min="17" max="26" width="9.08984375" style="64" customWidth="1"/>
    <col min="27" max="16384" width="9.08984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4" t="s">
        <v>785</v>
      </c>
      <c r="B4" s="554"/>
      <c r="C4" s="554"/>
      <c r="D4" s="554"/>
      <c r="E4" s="554"/>
      <c r="F4" s="554"/>
      <c r="G4" s="554"/>
      <c r="H4" s="554"/>
      <c r="I4" s="554"/>
      <c r="J4" s="226"/>
      <c r="K4" s="226"/>
      <c r="L4" s="226"/>
      <c r="M4" s="226"/>
      <c r="N4" s="64"/>
      <c r="O4" s="291"/>
    </row>
    <row r="5" spans="1:16">
      <c r="A5" s="560" t="s">
        <v>665</v>
      </c>
      <c r="B5" s="560"/>
      <c r="C5" s="560"/>
      <c r="D5" s="560"/>
      <c r="E5" s="560"/>
      <c r="F5" s="560"/>
      <c r="G5" s="560"/>
      <c r="H5" s="560"/>
      <c r="I5" s="560"/>
      <c r="J5" s="226"/>
      <c r="K5" s="226"/>
      <c r="L5" s="226"/>
      <c r="M5" s="226"/>
      <c r="N5" s="64"/>
    </row>
    <row r="6" spans="1:16" ht="13.5" customHeight="1">
      <c r="E6" s="64"/>
      <c r="F6" s="64"/>
      <c r="H6" s="64"/>
      <c r="I6" s="301"/>
      <c r="J6" s="347" t="str">
        <f>CONCATENATE(functie," ",nume_candidat)</f>
        <v>Șef de lucrări Cristina-Maria POVIAN</v>
      </c>
      <c r="N6" s="64"/>
    </row>
    <row r="7" spans="1:16" ht="18.75" customHeight="1">
      <c r="A7" s="551" t="s">
        <v>338</v>
      </c>
      <c r="B7" s="551" t="s">
        <v>0</v>
      </c>
      <c r="C7" s="551" t="s">
        <v>545</v>
      </c>
      <c r="D7" s="551" t="s">
        <v>16</v>
      </c>
      <c r="E7" s="552" t="s">
        <v>17</v>
      </c>
      <c r="F7" s="557" t="s">
        <v>2</v>
      </c>
      <c r="G7" s="551" t="s">
        <v>18</v>
      </c>
      <c r="H7" s="552" t="s">
        <v>546</v>
      </c>
      <c r="I7" s="551" t="s">
        <v>544</v>
      </c>
      <c r="J7" s="551"/>
      <c r="K7" s="551" t="s">
        <v>4</v>
      </c>
      <c r="L7" s="551"/>
      <c r="M7" s="555" t="s">
        <v>48</v>
      </c>
      <c r="N7" s="556"/>
      <c r="O7" s="558" t="s">
        <v>541</v>
      </c>
      <c r="P7" s="559" t="s">
        <v>551</v>
      </c>
    </row>
    <row r="8" spans="1:16" ht="45.75" customHeight="1">
      <c r="A8" s="551"/>
      <c r="B8" s="551"/>
      <c r="C8" s="551"/>
      <c r="D8" s="551"/>
      <c r="E8" s="553"/>
      <c r="F8" s="557"/>
      <c r="G8" s="551"/>
      <c r="H8" s="55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8"/>
      <c r="P8" s="559"/>
    </row>
    <row r="9" spans="1:16">
      <c r="A9" s="88"/>
      <c r="B9" s="65"/>
      <c r="C9" s="65"/>
      <c r="D9" s="65"/>
      <c r="E9" s="66"/>
      <c r="F9" s="30"/>
      <c r="G9" s="74"/>
      <c r="H9" s="67"/>
      <c r="I9" s="148">
        <f>SUMIF(I10:I1010,"&gt;0")</f>
        <v>186.5</v>
      </c>
      <c r="J9" s="148">
        <f t="shared" ref="J9:N9" si="0">SUMIF(J10:J108,"&gt;0")</f>
        <v>186.5</v>
      </c>
      <c r="K9" s="4">
        <f t="shared" si="0"/>
        <v>1</v>
      </c>
      <c r="L9" s="4">
        <f t="shared" si="0"/>
        <v>1</v>
      </c>
      <c r="M9" s="4">
        <f t="shared" si="0"/>
        <v>373</v>
      </c>
      <c r="N9" s="4">
        <f t="shared" si="0"/>
        <v>373</v>
      </c>
      <c r="O9" s="298"/>
    </row>
    <row r="10" spans="1:16" ht="31">
      <c r="A10" s="37">
        <v>1</v>
      </c>
      <c r="B10" s="515" t="s">
        <v>1253</v>
      </c>
      <c r="C10" s="516" t="s">
        <v>1250</v>
      </c>
      <c r="D10" s="10" t="s">
        <v>1251</v>
      </c>
      <c r="E10" s="517" t="s">
        <v>1252</v>
      </c>
      <c r="F10" s="507">
        <v>2018</v>
      </c>
      <c r="G10" s="220">
        <v>373</v>
      </c>
      <c r="H10" s="220">
        <v>373</v>
      </c>
      <c r="I10" s="16">
        <f t="shared" ref="I10:I73" si="1">IF(OR($B10="",$C10="",$D10="",$E10="",$F10&lt;an_initial,$F10&gt;an_final,$O10=FALSE),"",IF($H10="",CS_STR_RO_ALT*$G10/P10,CS_STR_RO_ALT*$H10))</f>
        <v>186.5</v>
      </c>
      <c r="J10" s="16">
        <f t="shared" ref="J10:J73" si="2">IF(OR($B10="",$C10="",$D10="",$E10="",$F10="",$F10&gt;an_final,$O10=FALSE),"",IF($H10="",CS_STR_RO_ALT*$G10/P10,CS_STR_RO_ALT*$H10))</f>
        <v>186.5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373</v>
      </c>
      <c r="N10" s="58">
        <f t="shared" ref="N10:N73" si="6">IF(OR($B10="",$C10="",$D10="",$E10="",$F10="",$F10&lt;an_initial,$F10&gt;an_final,$O10=FALSE),"",IF($H10="",$G10/P10,$H10))</f>
        <v>373</v>
      </c>
      <c r="O10" s="349" t="b">
        <f t="shared" ref="O10:O73" si="7">IF(nume_candidat="",FALSE,ISNUMBER(SEARCH(nume_candidat,$B10)))</f>
        <v>1</v>
      </c>
      <c r="P10" s="350">
        <f t="shared" ref="P10:P73" si="8">LEN(B10)-LEN(SUBSTITUTE(B10,",",""))+1</f>
        <v>4</v>
      </c>
    </row>
    <row r="11" spans="1:16">
      <c r="A11" s="37">
        <v>2</v>
      </c>
      <c r="B11" s="7"/>
      <c r="C11" s="7"/>
      <c r="D11" s="65"/>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p/7UzpfSAjheh0z25vXCUXnSCEGG12+0j83f9Q3AlwG0GomGHxlvgMXzLgXZyXDI67iYnKt6zWnhNZHGZqpcDw==" saltValue="/7ET2jVMgdO6lzrULPxZ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D16" sqref="D16"/>
    </sheetView>
  </sheetViews>
  <sheetFormatPr defaultColWidth="9.08984375" defaultRowHeight="15.5"/>
  <cols>
    <col min="1" max="1" width="5.6328125" style="60" customWidth="1"/>
    <col min="2" max="3" width="35.6328125" style="64" customWidth="1"/>
    <col min="4" max="4" width="23" style="64" customWidth="1"/>
    <col min="5" max="5" width="18.6328125" style="290" customWidth="1"/>
    <col min="6" max="6" width="10.6328125" style="69" customWidth="1"/>
    <col min="7" max="7" width="10.6328125" style="64" customWidth="1"/>
    <col min="8" max="8" width="14.36328125" style="290" customWidth="1"/>
    <col min="9" max="9" width="17.6328125" style="64" customWidth="1"/>
    <col min="10" max="10" width="10.6328125" style="64" hidden="1" customWidth="1"/>
    <col min="11" max="14" width="10.6328125" style="70" hidden="1" customWidth="1"/>
    <col min="15" max="15" width="9.08984375" style="71" hidden="1" customWidth="1"/>
    <col min="16" max="16" width="9.08984375" style="64" hidden="1" customWidth="1"/>
    <col min="17" max="26" width="9.08984375" style="64" customWidth="1"/>
    <col min="27" max="16384" width="9.08984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4" t="s">
        <v>785</v>
      </c>
      <c r="B4" s="554"/>
      <c r="C4" s="554"/>
      <c r="D4" s="554"/>
      <c r="E4" s="554"/>
      <c r="F4" s="554"/>
      <c r="G4" s="554"/>
      <c r="H4" s="554"/>
      <c r="I4" s="554"/>
      <c r="J4" s="226"/>
      <c r="K4" s="226"/>
      <c r="L4" s="226"/>
      <c r="M4" s="226"/>
      <c r="N4" s="64"/>
      <c r="O4" s="291"/>
    </row>
    <row r="5" spans="1:16">
      <c r="A5" s="554" t="s">
        <v>670</v>
      </c>
      <c r="B5" s="554"/>
      <c r="C5" s="554"/>
      <c r="D5" s="554"/>
      <c r="E5" s="554"/>
      <c r="F5" s="554"/>
      <c r="G5" s="554"/>
      <c r="H5" s="554"/>
      <c r="I5" s="554"/>
      <c r="J5" s="226"/>
      <c r="K5" s="226"/>
      <c r="L5" s="226"/>
      <c r="M5" s="226"/>
      <c r="N5" s="64"/>
    </row>
    <row r="6" spans="1:16" ht="13.5" customHeight="1">
      <c r="E6" s="64"/>
      <c r="F6" s="64"/>
      <c r="H6" s="64"/>
      <c r="I6" s="301"/>
      <c r="J6" s="347" t="str">
        <f>CONCATENATE(functie," ",nume_candidat)</f>
        <v>Șef de lucrări Cristina-Maria POVIAN</v>
      </c>
      <c r="N6" s="64"/>
    </row>
    <row r="7" spans="1:16" ht="18.75" customHeight="1">
      <c r="A7" s="551" t="s">
        <v>338</v>
      </c>
      <c r="B7" s="551" t="s">
        <v>0</v>
      </c>
      <c r="C7" s="551" t="s">
        <v>545</v>
      </c>
      <c r="D7" s="551" t="s">
        <v>16</v>
      </c>
      <c r="E7" s="552" t="s">
        <v>17</v>
      </c>
      <c r="F7" s="557" t="s">
        <v>2</v>
      </c>
      <c r="G7" s="551" t="s">
        <v>18</v>
      </c>
      <c r="H7" s="552" t="s">
        <v>546</v>
      </c>
      <c r="I7" s="551" t="s">
        <v>544</v>
      </c>
      <c r="J7" s="551"/>
      <c r="K7" s="551" t="s">
        <v>4</v>
      </c>
      <c r="L7" s="551"/>
      <c r="M7" s="555" t="s">
        <v>48</v>
      </c>
      <c r="N7" s="556"/>
      <c r="O7" s="558" t="s">
        <v>541</v>
      </c>
      <c r="P7" s="559" t="s">
        <v>551</v>
      </c>
    </row>
    <row r="8" spans="1:16" ht="46.5" customHeight="1">
      <c r="A8" s="551"/>
      <c r="B8" s="551"/>
      <c r="C8" s="551"/>
      <c r="D8" s="551"/>
      <c r="E8" s="553"/>
      <c r="F8" s="557"/>
      <c r="G8" s="551"/>
      <c r="H8" s="55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8"/>
      <c r="P8" s="559"/>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505"/>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UZKC14qrkLkcRumIokphiSFT7I3uGWt9MIaHhBTw8nK8b1q7qzz0/mFO+xnx5L0BuP6hXaKoCwM07brxOsC2kA==" saltValue="lt2T61sNjN6064L8VOHre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C13" sqref="C13"/>
    </sheetView>
  </sheetViews>
  <sheetFormatPr defaultColWidth="9.08984375" defaultRowHeight="15.5"/>
  <cols>
    <col min="1" max="1" width="5.6328125" style="60" customWidth="1"/>
    <col min="2" max="3" width="35.6328125" style="64" customWidth="1"/>
    <col min="4" max="4" width="18.6328125" style="64" customWidth="1"/>
    <col min="5" max="5" width="18.6328125" style="290" customWidth="1"/>
    <col min="6" max="6" width="10.6328125" style="69" customWidth="1"/>
    <col min="7" max="7" width="10.6328125" style="64" customWidth="1"/>
    <col min="8" max="8" width="12.36328125" style="290" customWidth="1"/>
    <col min="9" max="9" width="17.6328125" style="64" customWidth="1"/>
    <col min="10" max="10" width="10.6328125" style="64" hidden="1" customWidth="1"/>
    <col min="11" max="14" width="10.6328125" style="70" hidden="1" customWidth="1"/>
    <col min="15" max="15" width="9.08984375" style="71" hidden="1" customWidth="1"/>
    <col min="16" max="16" width="9.08984375" style="64" hidden="1" customWidth="1"/>
    <col min="17" max="26" width="9.08984375" style="64" customWidth="1"/>
    <col min="27" max="16384" width="9.08984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4" t="s">
        <v>785</v>
      </c>
      <c r="B4" s="554"/>
      <c r="C4" s="554"/>
      <c r="D4" s="554"/>
      <c r="E4" s="554"/>
      <c r="F4" s="554"/>
      <c r="G4" s="554"/>
      <c r="H4" s="554"/>
      <c r="I4" s="554"/>
      <c r="J4" s="226"/>
      <c r="K4" s="226"/>
      <c r="L4" s="226"/>
      <c r="M4" s="226"/>
      <c r="N4" s="64"/>
      <c r="O4" s="291"/>
    </row>
    <row r="5" spans="1:16">
      <c r="A5" s="554" t="s">
        <v>669</v>
      </c>
      <c r="B5" s="554"/>
      <c r="C5" s="554"/>
      <c r="D5" s="554"/>
      <c r="E5" s="554"/>
      <c r="F5" s="554"/>
      <c r="G5" s="554"/>
      <c r="H5" s="554"/>
      <c r="I5" s="554"/>
      <c r="J5" s="226"/>
      <c r="K5" s="226"/>
      <c r="L5" s="226"/>
      <c r="M5" s="226"/>
      <c r="N5" s="64"/>
    </row>
    <row r="6" spans="1:16" ht="13.5" customHeight="1">
      <c r="E6" s="64"/>
      <c r="F6" s="64"/>
      <c r="H6" s="64"/>
      <c r="I6" s="301"/>
      <c r="J6" s="347" t="str">
        <f>CONCATENATE(functie," ",nume_candidat)</f>
        <v>Șef de lucrări Cristina-Maria POVIAN</v>
      </c>
      <c r="N6" s="64"/>
    </row>
    <row r="7" spans="1:16" ht="18.75" customHeight="1">
      <c r="A7" s="551" t="s">
        <v>338</v>
      </c>
      <c r="B7" s="551" t="s">
        <v>0</v>
      </c>
      <c r="C7" s="551" t="s">
        <v>545</v>
      </c>
      <c r="D7" s="551" t="s">
        <v>16</v>
      </c>
      <c r="E7" s="552" t="s">
        <v>17</v>
      </c>
      <c r="F7" s="557" t="s">
        <v>2</v>
      </c>
      <c r="G7" s="551" t="s">
        <v>18</v>
      </c>
      <c r="H7" s="552" t="s">
        <v>546</v>
      </c>
      <c r="I7" s="551" t="s">
        <v>544</v>
      </c>
      <c r="J7" s="551"/>
      <c r="K7" s="551" t="s">
        <v>4</v>
      </c>
      <c r="L7" s="551"/>
      <c r="M7" s="555" t="s">
        <v>48</v>
      </c>
      <c r="N7" s="556"/>
      <c r="O7" s="558" t="s">
        <v>541</v>
      </c>
      <c r="P7" s="559" t="s">
        <v>551</v>
      </c>
    </row>
    <row r="8" spans="1:16" ht="45.75" customHeight="1">
      <c r="A8" s="551"/>
      <c r="B8" s="551"/>
      <c r="C8" s="551"/>
      <c r="D8" s="551"/>
      <c r="E8" s="553"/>
      <c r="F8" s="557"/>
      <c r="G8" s="551"/>
      <c r="H8" s="55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8"/>
      <c r="P8" s="559"/>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505"/>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m+KUHvkPlGs//EcpTuhFTSAiheQtZt85Fqo82fqcIyswKXW9kduCAjwXQIzBmsSy+so4+D9dYlN7NhFMIf326w==" saltValue="KPoEp9dvuut15lFVUqJg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H12" sqref="H12"/>
    </sheetView>
  </sheetViews>
  <sheetFormatPr defaultColWidth="9.08984375" defaultRowHeight="15.5"/>
  <cols>
    <col min="1" max="1" width="5.6328125" style="60" customWidth="1"/>
    <col min="2" max="3" width="35.6328125" style="64" customWidth="1"/>
    <col min="4" max="4" width="18.6328125" style="64" customWidth="1"/>
    <col min="5" max="5" width="18.6328125" style="290" customWidth="1"/>
    <col min="6" max="6" width="10.6328125" style="69" customWidth="1"/>
    <col min="7" max="7" width="10.6328125" style="64" customWidth="1"/>
    <col min="8" max="8" width="12.36328125" style="290" customWidth="1"/>
    <col min="9" max="9" width="17.6328125" style="64" customWidth="1"/>
    <col min="10" max="10" width="10.6328125" style="64" hidden="1" customWidth="1"/>
    <col min="11" max="14" width="10.6328125" style="70" hidden="1" customWidth="1"/>
    <col min="15" max="15" width="9.08984375" style="71" hidden="1" customWidth="1"/>
    <col min="16" max="16" width="9.08984375" style="64" hidden="1" customWidth="1"/>
    <col min="17" max="26" width="9.08984375" style="64" customWidth="1"/>
    <col min="27" max="16384" width="9.08984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4" t="s">
        <v>785</v>
      </c>
      <c r="B4" s="554"/>
      <c r="C4" s="554"/>
      <c r="D4" s="554"/>
      <c r="E4" s="554"/>
      <c r="F4" s="554"/>
      <c r="G4" s="554"/>
      <c r="H4" s="554"/>
      <c r="I4" s="554"/>
      <c r="J4" s="226"/>
      <c r="K4" s="226"/>
      <c r="L4" s="226"/>
      <c r="M4" s="226"/>
      <c r="N4" s="64"/>
      <c r="O4" s="291"/>
    </row>
    <row r="5" spans="1:16">
      <c r="A5" s="554" t="s">
        <v>668</v>
      </c>
      <c r="B5" s="554"/>
      <c r="C5" s="554"/>
      <c r="D5" s="554"/>
      <c r="E5" s="554"/>
      <c r="F5" s="554"/>
      <c r="G5" s="554"/>
      <c r="H5" s="554"/>
      <c r="I5" s="554"/>
      <c r="J5" s="226"/>
      <c r="K5" s="226"/>
      <c r="L5" s="226"/>
      <c r="M5" s="226"/>
      <c r="N5" s="64"/>
    </row>
    <row r="6" spans="1:16" ht="13.5" customHeight="1">
      <c r="E6" s="64"/>
      <c r="F6" s="64"/>
      <c r="H6" s="64"/>
      <c r="I6" s="301"/>
      <c r="J6" s="347" t="str">
        <f>CONCATENATE(functie," ",nume_candidat)</f>
        <v>Șef de lucrări Cristina-Maria POVIAN</v>
      </c>
      <c r="N6" s="64"/>
    </row>
    <row r="7" spans="1:16" ht="18.75" customHeight="1">
      <c r="A7" s="551" t="s">
        <v>338</v>
      </c>
      <c r="B7" s="551" t="s">
        <v>0</v>
      </c>
      <c r="C7" s="551" t="s">
        <v>545</v>
      </c>
      <c r="D7" s="551" t="s">
        <v>16</v>
      </c>
      <c r="E7" s="552" t="s">
        <v>17</v>
      </c>
      <c r="F7" s="557" t="s">
        <v>2</v>
      </c>
      <c r="G7" s="551" t="s">
        <v>18</v>
      </c>
      <c r="H7" s="552" t="s">
        <v>546</v>
      </c>
      <c r="I7" s="551" t="s">
        <v>544</v>
      </c>
      <c r="J7" s="551"/>
      <c r="K7" s="551" t="s">
        <v>4</v>
      </c>
      <c r="L7" s="551"/>
      <c r="M7" s="555" t="s">
        <v>48</v>
      </c>
      <c r="N7" s="556"/>
      <c r="O7" s="558" t="s">
        <v>541</v>
      </c>
      <c r="P7" s="559" t="s">
        <v>551</v>
      </c>
    </row>
    <row r="8" spans="1:16" ht="45.75" customHeight="1">
      <c r="A8" s="551"/>
      <c r="B8" s="551"/>
      <c r="C8" s="551"/>
      <c r="D8" s="551"/>
      <c r="E8" s="553"/>
      <c r="F8" s="557"/>
      <c r="G8" s="551"/>
      <c r="H8" s="55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8"/>
      <c r="P8" s="559"/>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c r="A10" s="37">
        <v>1</v>
      </c>
      <c r="B10" s="7"/>
      <c r="C10" s="7"/>
      <c r="D10" s="65"/>
      <c r="E10" s="5"/>
      <c r="F10" s="505"/>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c r="A11" s="37">
        <v>2</v>
      </c>
      <c r="B11" s="7"/>
      <c r="C11" s="7"/>
      <c r="D11" s="65"/>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U1WmKCegL+m9BkCFYJKHr9I7rNoOZHizkkXg+MUdWkbKnFYVR2Ba5mccSsXlLMZuGe79/MVAZkyNs/9W86YtA==" saltValue="q3+5WvJrJbKne6qBmxwXZ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topLeftCell="A4" zoomScaleNormal="100" workbookViewId="0">
      <selection activeCell="H11" sqref="H11"/>
    </sheetView>
  </sheetViews>
  <sheetFormatPr defaultColWidth="9.08984375" defaultRowHeight="15.5"/>
  <cols>
    <col min="1" max="1" width="5.6328125" style="60" customWidth="1"/>
    <col min="2" max="3" width="35.6328125" style="64" customWidth="1"/>
    <col min="4" max="4" width="18.6328125" style="64" customWidth="1"/>
    <col min="5" max="5" width="18.6328125" style="290" customWidth="1"/>
    <col min="6" max="6" width="10.6328125" style="69" customWidth="1"/>
    <col min="7" max="7" width="10.6328125" style="64" customWidth="1"/>
    <col min="8" max="8" width="12.36328125" style="290" customWidth="1"/>
    <col min="9" max="9" width="17.6328125" style="64" customWidth="1"/>
    <col min="10" max="10" width="10.6328125" style="64" hidden="1" customWidth="1"/>
    <col min="11" max="14" width="10.6328125" style="70" hidden="1" customWidth="1"/>
    <col min="15" max="15" width="9.08984375" style="71" hidden="1" customWidth="1"/>
    <col min="16" max="16" width="9.08984375" style="64" hidden="1" customWidth="1"/>
    <col min="17" max="26" width="9.08984375" style="64" customWidth="1"/>
    <col min="27" max="16384" width="9.08984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4" t="s">
        <v>785</v>
      </c>
      <c r="B4" s="554"/>
      <c r="C4" s="554"/>
      <c r="D4" s="554"/>
      <c r="E4" s="554"/>
      <c r="F4" s="554"/>
      <c r="G4" s="554"/>
      <c r="H4" s="554"/>
      <c r="I4" s="554"/>
      <c r="J4" s="226"/>
      <c r="K4" s="226"/>
      <c r="L4" s="226"/>
      <c r="M4" s="226"/>
      <c r="N4" s="64"/>
      <c r="O4" s="291"/>
    </row>
    <row r="5" spans="1:16" ht="36.75" customHeight="1">
      <c r="A5" s="560" t="s">
        <v>667</v>
      </c>
      <c r="B5" s="560"/>
      <c r="C5" s="560"/>
      <c r="D5" s="560"/>
      <c r="E5" s="560"/>
      <c r="F5" s="560"/>
      <c r="G5" s="560"/>
      <c r="H5" s="560"/>
      <c r="I5" s="560"/>
      <c r="J5" s="226"/>
      <c r="K5" s="226"/>
      <c r="L5" s="226"/>
      <c r="M5" s="226"/>
      <c r="N5" s="64"/>
    </row>
    <row r="6" spans="1:16" ht="13.5" customHeight="1">
      <c r="E6" s="64"/>
      <c r="F6" s="64"/>
      <c r="H6" s="64"/>
      <c r="I6" s="301"/>
      <c r="J6" s="347" t="str">
        <f>CONCATENATE(functie," ",nume_candidat)</f>
        <v>Șef de lucrări Cristina-Maria POVIAN</v>
      </c>
      <c r="N6" s="64"/>
    </row>
    <row r="7" spans="1:16" ht="18.75" customHeight="1">
      <c r="A7" s="551" t="s">
        <v>338</v>
      </c>
      <c r="B7" s="551" t="s">
        <v>0</v>
      </c>
      <c r="C7" s="551" t="s">
        <v>545</v>
      </c>
      <c r="D7" s="551" t="s">
        <v>16</v>
      </c>
      <c r="E7" s="552" t="s">
        <v>17</v>
      </c>
      <c r="F7" s="557" t="s">
        <v>2</v>
      </c>
      <c r="G7" s="551" t="s">
        <v>18</v>
      </c>
      <c r="H7" s="552" t="s">
        <v>546</v>
      </c>
      <c r="I7" s="551" t="s">
        <v>544</v>
      </c>
      <c r="J7" s="551"/>
      <c r="K7" s="551" t="s">
        <v>4</v>
      </c>
      <c r="L7" s="551"/>
      <c r="M7" s="555" t="s">
        <v>48</v>
      </c>
      <c r="N7" s="556"/>
      <c r="O7" s="558" t="s">
        <v>541</v>
      </c>
      <c r="P7" s="559" t="s">
        <v>551</v>
      </c>
    </row>
    <row r="8" spans="1:16" ht="45.75" customHeight="1">
      <c r="A8" s="551"/>
      <c r="B8" s="551"/>
      <c r="C8" s="551"/>
      <c r="D8" s="551"/>
      <c r="E8" s="553"/>
      <c r="F8" s="557"/>
      <c r="G8" s="551"/>
      <c r="H8" s="55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8"/>
      <c r="P8" s="559"/>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505"/>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YRIi3zoQO6vdIwPi//Ycy4l0KDHHBzEtwMM0X/F7TWibVNPqbRv8KR4/Kati0c2UCMN9jyIeUyp3oWFYRzq9w==" saltValue="QiAxhTIYUsHFXs8FcKtAm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H13" sqref="H13"/>
    </sheetView>
  </sheetViews>
  <sheetFormatPr defaultColWidth="9.08984375" defaultRowHeight="15.5"/>
  <cols>
    <col min="1" max="1" width="5.6328125" style="60" customWidth="1"/>
    <col min="2" max="3" width="35.6328125" style="64" customWidth="1"/>
    <col min="4" max="4" width="18.6328125" style="64" customWidth="1"/>
    <col min="5" max="5" width="18.6328125" style="290" customWidth="1"/>
    <col min="6" max="6" width="10.6328125" style="69" customWidth="1"/>
    <col min="7" max="7" width="10.6328125" style="64" customWidth="1"/>
    <col min="8" max="8" width="12.36328125" style="290" customWidth="1"/>
    <col min="9" max="9" width="17.54296875" style="64" customWidth="1"/>
    <col min="10" max="10" width="10.6328125" style="64" hidden="1" customWidth="1"/>
    <col min="11" max="14" width="10.6328125" style="70" hidden="1" customWidth="1"/>
    <col min="15" max="15" width="9.08984375" style="71" hidden="1" customWidth="1"/>
    <col min="16" max="16" width="9.08984375" style="64" hidden="1" customWidth="1"/>
    <col min="17" max="26" width="9.08984375" style="64" customWidth="1"/>
    <col min="27" max="16384" width="9.08984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4" t="s">
        <v>785</v>
      </c>
      <c r="B4" s="554"/>
      <c r="C4" s="554"/>
      <c r="D4" s="554"/>
      <c r="E4" s="554"/>
      <c r="F4" s="554"/>
      <c r="G4" s="554"/>
      <c r="H4" s="554"/>
      <c r="I4" s="554"/>
      <c r="J4" s="226"/>
      <c r="K4" s="226"/>
      <c r="L4" s="226"/>
      <c r="M4" s="226"/>
      <c r="N4" s="64"/>
      <c r="O4" s="291"/>
    </row>
    <row r="5" spans="1:16">
      <c r="A5" s="560" t="s">
        <v>666</v>
      </c>
      <c r="B5" s="560"/>
      <c r="C5" s="560"/>
      <c r="D5" s="560"/>
      <c r="E5" s="560"/>
      <c r="F5" s="560"/>
      <c r="G5" s="560"/>
      <c r="H5" s="560"/>
      <c r="I5" s="560"/>
      <c r="J5" s="226"/>
      <c r="K5" s="226"/>
      <c r="L5" s="226"/>
      <c r="M5" s="226"/>
      <c r="N5" s="64"/>
    </row>
    <row r="6" spans="1:16" ht="13.5" customHeight="1">
      <c r="E6" s="64"/>
      <c r="F6" s="64"/>
      <c r="H6" s="64"/>
      <c r="I6" s="301"/>
      <c r="J6" s="347" t="str">
        <f>CONCATENATE(functie," ",nume_candidat)</f>
        <v>Șef de lucrări Cristina-Maria POVIAN</v>
      </c>
      <c r="N6" s="64"/>
    </row>
    <row r="7" spans="1:16" ht="18.75" customHeight="1">
      <c r="A7" s="551" t="s">
        <v>338</v>
      </c>
      <c r="B7" s="551" t="s">
        <v>0</v>
      </c>
      <c r="C7" s="551" t="s">
        <v>545</v>
      </c>
      <c r="D7" s="551" t="s">
        <v>16</v>
      </c>
      <c r="E7" s="552" t="s">
        <v>17</v>
      </c>
      <c r="F7" s="557" t="s">
        <v>2</v>
      </c>
      <c r="G7" s="551" t="s">
        <v>18</v>
      </c>
      <c r="H7" s="552" t="s">
        <v>546</v>
      </c>
      <c r="I7" s="551" t="s">
        <v>544</v>
      </c>
      <c r="J7" s="551"/>
      <c r="K7" s="551" t="s">
        <v>4</v>
      </c>
      <c r="L7" s="551"/>
      <c r="M7" s="555" t="s">
        <v>48</v>
      </c>
      <c r="N7" s="556"/>
      <c r="O7" s="558" t="s">
        <v>541</v>
      </c>
      <c r="P7" s="559" t="s">
        <v>551</v>
      </c>
    </row>
    <row r="8" spans="1:16" ht="45.75" customHeight="1">
      <c r="A8" s="551"/>
      <c r="B8" s="551"/>
      <c r="C8" s="551"/>
      <c r="D8" s="551"/>
      <c r="E8" s="553"/>
      <c r="F8" s="557"/>
      <c r="G8" s="551"/>
      <c r="H8" s="55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8"/>
      <c r="P8" s="559"/>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65"/>
      <c r="E10" s="5"/>
      <c r="F10" s="505"/>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65"/>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GwMunHIxO5ERzqN28njUV2CidqEBpwDU4wnVQPNtXkG6NNk977x7nAz9lNzvxuM74yUd6Vwx0G7WrE2H6V09tA==" saltValue="Eqf9AYEkWTpfUydNQpjn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1"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I11" sqref="I11"/>
    </sheetView>
  </sheetViews>
  <sheetFormatPr defaultColWidth="9.08984375" defaultRowHeight="15.5"/>
  <cols>
    <col min="1" max="1" width="5.6328125" style="60" customWidth="1"/>
    <col min="2" max="3" width="35.6328125" style="64" customWidth="1"/>
    <col min="4" max="4" width="23" style="64" customWidth="1"/>
    <col min="5" max="5" width="18.6328125" style="290" customWidth="1"/>
    <col min="6" max="6" width="10.6328125" style="69" customWidth="1"/>
    <col min="7" max="7" width="10.6328125" style="64" customWidth="1"/>
    <col min="8" max="8" width="14.36328125" style="290" customWidth="1"/>
    <col min="9" max="9" width="17.6328125" style="64" customWidth="1"/>
    <col min="10" max="10" width="10.6328125" style="64" hidden="1" customWidth="1"/>
    <col min="11" max="14" width="10.6328125" style="70" hidden="1" customWidth="1"/>
    <col min="15" max="15" width="9.08984375" style="71" hidden="1" customWidth="1"/>
    <col min="16" max="16" width="9.08984375" style="64" hidden="1" customWidth="1"/>
    <col min="17" max="26" width="9.08984375" style="64" customWidth="1"/>
    <col min="27" max="16384" width="9.08984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4" t="s">
        <v>785</v>
      </c>
      <c r="B4" s="554"/>
      <c r="C4" s="554"/>
      <c r="D4" s="554"/>
      <c r="E4" s="554"/>
      <c r="F4" s="554"/>
      <c r="G4" s="554"/>
      <c r="H4" s="554"/>
      <c r="I4" s="554"/>
      <c r="J4" s="226"/>
      <c r="K4" s="226"/>
      <c r="L4" s="226"/>
      <c r="M4" s="226"/>
      <c r="N4" s="64"/>
      <c r="O4" s="291"/>
    </row>
    <row r="5" spans="1:16">
      <c r="A5" s="554" t="s">
        <v>773</v>
      </c>
      <c r="B5" s="554"/>
      <c r="C5" s="554"/>
      <c r="D5" s="554"/>
      <c r="E5" s="554"/>
      <c r="F5" s="554"/>
      <c r="G5" s="554"/>
      <c r="H5" s="554"/>
      <c r="I5" s="554"/>
      <c r="J5" s="226"/>
      <c r="K5" s="226"/>
      <c r="L5" s="226"/>
      <c r="M5" s="226"/>
      <c r="N5" s="64"/>
    </row>
    <row r="6" spans="1:16" ht="13.5" customHeight="1">
      <c r="E6" s="64"/>
      <c r="F6" s="64"/>
      <c r="H6" s="64"/>
      <c r="I6" s="347" t="str">
        <f>CONCATENATE(functie," ",nume_candidat)</f>
        <v>Șef de lucrări Cristina-Maria POVIAN</v>
      </c>
      <c r="J6" s="347" t="str">
        <f>CONCATENATE(functie," ",nume_candidat)</f>
        <v>Șef de lucrări Cristina-Maria POVIAN</v>
      </c>
      <c r="N6" s="64"/>
    </row>
    <row r="7" spans="1:16" ht="18.75" customHeight="1">
      <c r="A7" s="551" t="s">
        <v>338</v>
      </c>
      <c r="B7" s="551" t="s">
        <v>0</v>
      </c>
      <c r="C7" s="551" t="s">
        <v>545</v>
      </c>
      <c r="D7" s="551" t="s">
        <v>16</v>
      </c>
      <c r="E7" s="552" t="s">
        <v>17</v>
      </c>
      <c r="F7" s="557" t="s">
        <v>2</v>
      </c>
      <c r="G7" s="551" t="s">
        <v>18</v>
      </c>
      <c r="H7" s="552" t="s">
        <v>546</v>
      </c>
      <c r="I7" s="551" t="s">
        <v>544</v>
      </c>
      <c r="J7" s="551"/>
      <c r="K7" s="551" t="s">
        <v>4</v>
      </c>
      <c r="L7" s="551"/>
      <c r="M7" s="555" t="s">
        <v>48</v>
      </c>
      <c r="N7" s="556"/>
      <c r="O7" s="558" t="s">
        <v>541</v>
      </c>
      <c r="P7" s="559" t="s">
        <v>551</v>
      </c>
    </row>
    <row r="8" spans="1:16" ht="46.5" customHeight="1">
      <c r="A8" s="551"/>
      <c r="B8" s="551"/>
      <c r="C8" s="551"/>
      <c r="D8" s="551"/>
      <c r="E8" s="553"/>
      <c r="F8" s="557"/>
      <c r="G8" s="551"/>
      <c r="H8" s="55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8"/>
      <c r="P8" s="559"/>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505"/>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sMU5zvbUL9rv4t6i5LZNQupy7zCUYiE6xORFhdopZzXzINWmy/OqEIhksTB2B5Il8mbvaUS+hrCwMvkXsF6QIA==" saltValue="cKx1N8owJ1zGAuPY0dd9y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H12" sqref="H12"/>
    </sheetView>
  </sheetViews>
  <sheetFormatPr defaultColWidth="9.08984375" defaultRowHeight="15.5"/>
  <cols>
    <col min="1" max="1" width="5.6328125" style="60" customWidth="1"/>
    <col min="2" max="3" width="35.6328125" style="64" customWidth="1"/>
    <col min="4" max="4" width="23" style="64" customWidth="1"/>
    <col min="5" max="5" width="18.6328125" style="290" customWidth="1"/>
    <col min="6" max="6" width="10.6328125" style="69" customWidth="1"/>
    <col min="7" max="7" width="10.6328125" style="64" customWidth="1"/>
    <col min="8" max="8" width="14.36328125" style="290" customWidth="1"/>
    <col min="9" max="9" width="17.6328125" style="64" customWidth="1"/>
    <col min="10" max="10" width="10.6328125" style="64" hidden="1" customWidth="1"/>
    <col min="11" max="14" width="10.6328125" style="70" hidden="1" customWidth="1"/>
    <col min="15" max="15" width="9.08984375" style="71" hidden="1" customWidth="1"/>
    <col min="16" max="16" width="9.08984375" style="64" hidden="1" customWidth="1"/>
    <col min="17" max="26" width="9.08984375" style="64" customWidth="1"/>
    <col min="27" max="16384" width="9.08984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4" t="s">
        <v>785</v>
      </c>
      <c r="B4" s="554"/>
      <c r="C4" s="554"/>
      <c r="D4" s="554"/>
      <c r="E4" s="554"/>
      <c r="F4" s="554"/>
      <c r="G4" s="554"/>
      <c r="H4" s="554"/>
      <c r="I4" s="554"/>
      <c r="J4" s="226"/>
      <c r="K4" s="226"/>
      <c r="L4" s="226"/>
      <c r="M4" s="226"/>
      <c r="N4" s="64"/>
      <c r="O4" s="291"/>
    </row>
    <row r="5" spans="1:16">
      <c r="A5" s="554" t="s">
        <v>809</v>
      </c>
      <c r="B5" s="554"/>
      <c r="C5" s="554"/>
      <c r="D5" s="554"/>
      <c r="E5" s="554"/>
      <c r="F5" s="554"/>
      <c r="G5" s="554"/>
      <c r="H5" s="554"/>
      <c r="I5" s="554"/>
      <c r="J5" s="226"/>
      <c r="K5" s="226"/>
      <c r="L5" s="226"/>
      <c r="M5" s="226"/>
      <c r="N5" s="64"/>
    </row>
    <row r="6" spans="1:16" ht="13.5" customHeight="1">
      <c r="E6" s="64"/>
      <c r="F6" s="64"/>
      <c r="H6" s="64"/>
      <c r="I6" s="347" t="str">
        <f>CONCATENATE(functie," ",nume_candidat)</f>
        <v>Șef de lucrări Cristina-Maria POVIAN</v>
      </c>
      <c r="J6" s="347" t="str">
        <f>CONCATENATE(functie," ",nume_candidat)</f>
        <v>Șef de lucrări Cristina-Maria POVIAN</v>
      </c>
      <c r="N6" s="64"/>
    </row>
    <row r="7" spans="1:16" ht="18.75" customHeight="1">
      <c r="A7" s="551" t="s">
        <v>338</v>
      </c>
      <c r="B7" s="551" t="s">
        <v>0</v>
      </c>
      <c r="C7" s="551" t="s">
        <v>545</v>
      </c>
      <c r="D7" s="551" t="s">
        <v>16</v>
      </c>
      <c r="E7" s="552" t="s">
        <v>17</v>
      </c>
      <c r="F7" s="557" t="s">
        <v>2</v>
      </c>
      <c r="G7" s="551" t="s">
        <v>18</v>
      </c>
      <c r="H7" s="552" t="s">
        <v>546</v>
      </c>
      <c r="I7" s="551" t="s">
        <v>544</v>
      </c>
      <c r="J7" s="551"/>
      <c r="K7" s="551" t="s">
        <v>4</v>
      </c>
      <c r="L7" s="551"/>
      <c r="M7" s="555" t="s">
        <v>48</v>
      </c>
      <c r="N7" s="556"/>
      <c r="O7" s="558" t="s">
        <v>541</v>
      </c>
      <c r="P7" s="559" t="s">
        <v>551</v>
      </c>
    </row>
    <row r="8" spans="1:16" ht="46.5" customHeight="1">
      <c r="A8" s="551"/>
      <c r="B8" s="551"/>
      <c r="C8" s="551"/>
      <c r="D8" s="551"/>
      <c r="E8" s="553"/>
      <c r="F8" s="557"/>
      <c r="G8" s="551"/>
      <c r="H8" s="55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8"/>
      <c r="P8" s="559"/>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505"/>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V2NMimJZq1qm4cchTB2vtSzJVWg+VH9uqqK55gRG+KXbeaJoIRZJn+T/wloxIKuA7kcyFX+yqgy28PNrF17+Qw==" saltValue="RG9wku4hKdNTffx9uRsxW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2"/>
  <sheetViews>
    <sheetView workbookViewId="0">
      <selection activeCell="B7" sqref="B7:B12"/>
    </sheetView>
  </sheetViews>
  <sheetFormatPr defaultColWidth="9.08984375" defaultRowHeight="14.5"/>
  <cols>
    <col min="1" max="1" width="34.90625" style="47" bestFit="1" customWidth="1"/>
    <col min="2" max="2" width="41.453125" style="42" customWidth="1"/>
    <col min="3" max="3" width="6.54296875" style="42" customWidth="1"/>
    <col min="4" max="4" width="82.90625" style="42" bestFit="1" customWidth="1"/>
    <col min="5" max="16384" width="9.08984375" style="42"/>
  </cols>
  <sheetData>
    <row r="1" spans="1:8" s="40" customFormat="1" ht="15.5">
      <c r="A1" s="499" t="s">
        <v>483</v>
      </c>
      <c r="B1" s="39"/>
      <c r="C1" s="39"/>
      <c r="D1" s="39"/>
      <c r="E1" s="39"/>
      <c r="F1" s="39"/>
      <c r="G1" s="39"/>
      <c r="H1" s="39"/>
    </row>
    <row r="2" spans="1:8" s="40" customFormat="1" ht="15.5">
      <c r="A2" s="38"/>
      <c r="B2" s="39"/>
      <c r="C2" s="39"/>
      <c r="D2" s="39"/>
      <c r="E2" s="39"/>
      <c r="F2" s="39"/>
      <c r="G2" s="39"/>
      <c r="H2" s="39"/>
    </row>
    <row r="3" spans="1:8" s="40" customFormat="1" ht="19" thickBot="1">
      <c r="A3" s="529" t="str">
        <f>"Concurs de gradații de merit " &amp; an_final+1</f>
        <v>Concurs de gradații de merit 2022</v>
      </c>
      <c r="B3" s="529"/>
      <c r="C3" s="39"/>
      <c r="D3" s="39"/>
      <c r="E3" s="39"/>
      <c r="F3" s="39"/>
      <c r="G3" s="39"/>
      <c r="H3" s="39"/>
    </row>
    <row r="4" spans="1:8" s="40" customFormat="1">
      <c r="A4" s="530" t="str">
        <f>"Perioada de evaluare: "&amp; an_initial&amp; " ‒ " &amp; an_final</f>
        <v>Perioada de evaluare: 2017 ‒ 2021</v>
      </c>
      <c r="B4" s="530"/>
      <c r="C4" s="39"/>
      <c r="D4" s="39"/>
      <c r="E4" s="39"/>
      <c r="F4" s="39"/>
      <c r="G4" s="39"/>
      <c r="H4" s="39"/>
    </row>
    <row r="5" spans="1:8" ht="15" thickBot="1">
      <c r="A5" s="43"/>
      <c r="B5" s="41"/>
      <c r="C5" s="41"/>
      <c r="D5" s="44" t="s">
        <v>487</v>
      </c>
      <c r="E5" s="41"/>
      <c r="F5" s="41"/>
      <c r="G5" s="41"/>
      <c r="H5" s="41"/>
    </row>
    <row r="6" spans="1:8" ht="15.5">
      <c r="A6" s="45" t="s">
        <v>484</v>
      </c>
      <c r="B6" s="155" t="s">
        <v>498</v>
      </c>
      <c r="C6" s="41"/>
      <c r="D6" s="46" t="s">
        <v>493</v>
      </c>
      <c r="E6" s="41"/>
      <c r="F6" s="41"/>
      <c r="G6" s="41"/>
      <c r="H6" s="41"/>
    </row>
    <row r="7" spans="1:8" ht="15.5">
      <c r="A7" s="45" t="s">
        <v>485</v>
      </c>
      <c r="B7" s="155" t="s">
        <v>1243</v>
      </c>
      <c r="C7" s="41"/>
      <c r="D7" s="46" t="s">
        <v>553</v>
      </c>
      <c r="E7" s="41"/>
      <c r="F7" s="41"/>
      <c r="G7" s="41"/>
      <c r="H7" s="41"/>
    </row>
    <row r="8" spans="1:8" ht="15.5">
      <c r="A8" s="45" t="s">
        <v>486</v>
      </c>
      <c r="B8" s="155" t="s">
        <v>491</v>
      </c>
      <c r="C8" s="41"/>
      <c r="D8" s="46" t="s">
        <v>555</v>
      </c>
      <c r="E8" s="41"/>
      <c r="F8" s="41"/>
      <c r="G8" s="41"/>
      <c r="H8" s="41"/>
    </row>
    <row r="9" spans="1:8" ht="15.5">
      <c r="A9" s="45" t="s">
        <v>1237</v>
      </c>
      <c r="B9" s="155" t="s">
        <v>511</v>
      </c>
      <c r="C9" s="41"/>
      <c r="D9" s="46" t="s">
        <v>555</v>
      </c>
      <c r="E9" s="41"/>
      <c r="F9" s="41"/>
      <c r="G9" s="41"/>
      <c r="H9" s="41"/>
    </row>
    <row r="10" spans="1:8" ht="15.5">
      <c r="A10" s="45" t="s">
        <v>1239</v>
      </c>
      <c r="B10" s="155" t="s">
        <v>1244</v>
      </c>
      <c r="C10" s="41"/>
      <c r="D10" s="46" t="s">
        <v>1240</v>
      </c>
      <c r="E10" s="41"/>
      <c r="F10" s="41"/>
      <c r="G10" s="41"/>
      <c r="H10" s="41"/>
    </row>
    <row r="11" spans="1:8" ht="15.5">
      <c r="A11" s="45" t="s">
        <v>1241</v>
      </c>
      <c r="B11" s="155" t="s">
        <v>500</v>
      </c>
      <c r="C11" s="41"/>
      <c r="D11" s="46" t="s">
        <v>555</v>
      </c>
      <c r="E11" s="41"/>
      <c r="F11" s="41"/>
      <c r="G11" s="41"/>
      <c r="H11" s="41"/>
    </row>
    <row r="12" spans="1:8">
      <c r="A12" s="47" t="s">
        <v>1242</v>
      </c>
      <c r="B12" s="155" t="s">
        <v>1245</v>
      </c>
      <c r="C12" s="41"/>
      <c r="D12" s="46" t="s">
        <v>1240</v>
      </c>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row r="21" spans="1:8">
      <c r="A21" s="43"/>
      <c r="B21" s="41"/>
      <c r="C21" s="41"/>
      <c r="D21" s="41"/>
    </row>
    <row r="22" spans="1:8">
      <c r="A22" s="43"/>
      <c r="B22" s="41"/>
    </row>
  </sheetData>
  <sheetProtection algorithmName="SHA-512" hashValue="OEvq+82vE4OZCZp8+0OMQXSgrT1jKrVy4ld5h47jTXsuSfzTmHDfBDmYdd8ISRHYJ8DbSsOSyJfEwGNIuTL4Pg==" saltValue="8alugOerZ38LA20sssLqrw==" spinCount="100000" sheet="1" objects="1" scenarios="1" formatCells="0" formatRows="0" insertRows="0"/>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topLeftCell="A11" zoomScale="112" zoomScaleNormal="112" workbookViewId="0">
      <selection activeCell="C10" sqref="C10"/>
    </sheetView>
  </sheetViews>
  <sheetFormatPr defaultColWidth="9.08984375" defaultRowHeight="15.5"/>
  <cols>
    <col min="1" max="1" width="5.6328125" style="60" customWidth="1"/>
    <col min="2" max="3" width="35.6328125" style="64" customWidth="1"/>
    <col min="4" max="4" width="22" style="64" customWidth="1"/>
    <col min="5" max="5" width="21.54296875" style="64" customWidth="1"/>
    <col min="6" max="6" width="10.6328125" style="69" customWidth="1"/>
    <col min="7" max="7" width="10.6328125" style="64" customWidth="1"/>
    <col min="8" max="8" width="12.36328125" style="290" customWidth="1"/>
    <col min="9" max="9" width="17.6328125" style="64" customWidth="1"/>
    <col min="10" max="10" width="10.6328125" style="64" hidden="1" customWidth="1"/>
    <col min="11" max="13" width="10.6328125" style="70" hidden="1" customWidth="1"/>
    <col min="14" max="14" width="9.08984375" style="71" hidden="1" customWidth="1"/>
    <col min="15" max="15" width="9.08984375" style="64" hidden="1" customWidth="1"/>
    <col min="16" max="29" width="9.08984375" style="64" customWidth="1"/>
    <col min="30" max="16384" width="9.08984375" style="64"/>
  </cols>
  <sheetData>
    <row r="1" spans="1:15" s="60" customFormat="1">
      <c r="A1" s="59" t="s">
        <v>483</v>
      </c>
      <c r="E1" s="61"/>
      <c r="F1" s="61"/>
      <c r="H1" s="62"/>
      <c r="I1" s="63"/>
      <c r="K1" s="62"/>
      <c r="M1" s="289"/>
      <c r="N1" s="289"/>
    </row>
    <row r="2" spans="1:15" s="60" customFormat="1">
      <c r="A2" s="346" t="str">
        <f>IF(ISBLANK(facultate), IF(ISBLANK(departament),"","Departament " &amp; departament), "Facultatea " &amp; facultate)</f>
        <v>Facultatea Arhitectură și Urbanism</v>
      </c>
      <c r="E2" s="61"/>
      <c r="F2" s="61"/>
      <c r="H2" s="62"/>
      <c r="I2" s="63"/>
      <c r="K2" s="62"/>
      <c r="M2" s="289"/>
      <c r="N2" s="289"/>
    </row>
    <row r="3" spans="1:15" s="60" customFormat="1">
      <c r="A3" s="346" t="str">
        <f>IF(ISBLANK(departament),"","Departamentul " &amp; departament)</f>
        <v>Departamentul Arhitectură</v>
      </c>
      <c r="E3" s="61"/>
      <c r="F3" s="61"/>
      <c r="H3" s="62"/>
      <c r="I3" s="63"/>
      <c r="K3" s="62"/>
      <c r="M3" s="289"/>
      <c r="N3" s="289"/>
    </row>
    <row r="4" spans="1:15">
      <c r="A4" s="554" t="s">
        <v>785</v>
      </c>
      <c r="B4" s="554"/>
      <c r="C4" s="554"/>
      <c r="D4" s="554"/>
      <c r="E4" s="554"/>
      <c r="F4" s="554"/>
      <c r="G4" s="554"/>
      <c r="H4" s="554"/>
      <c r="I4" s="554"/>
      <c r="J4" s="554"/>
      <c r="K4" s="226"/>
      <c r="L4" s="226"/>
      <c r="M4" s="226"/>
      <c r="N4" s="291"/>
    </row>
    <row r="5" spans="1:15">
      <c r="A5" s="554" t="s">
        <v>774</v>
      </c>
      <c r="B5" s="554"/>
      <c r="C5" s="554"/>
      <c r="D5" s="554"/>
      <c r="E5" s="554"/>
      <c r="F5" s="554"/>
      <c r="G5" s="554"/>
      <c r="H5" s="554"/>
      <c r="I5" s="554"/>
      <c r="J5" s="554"/>
      <c r="K5" s="226"/>
      <c r="L5" s="226"/>
      <c r="M5" s="226"/>
    </row>
    <row r="6" spans="1:15">
      <c r="I6" s="347" t="str">
        <f>CONCATENATE(functie," ",nume_candidat)</f>
        <v>Șef de lucrări Cristina-Maria POVIAN</v>
      </c>
      <c r="J6" s="347" t="str">
        <f>CONCATENATE(functie," ",nume_candidat)</f>
        <v>Șef de lucrări Cristina-Maria POVIAN</v>
      </c>
    </row>
    <row r="7" spans="1:15" ht="19.5" customHeight="1">
      <c r="A7" s="551" t="s">
        <v>338</v>
      </c>
      <c r="B7" s="551" t="s">
        <v>0</v>
      </c>
      <c r="C7" s="551" t="s">
        <v>20</v>
      </c>
      <c r="D7" s="551" t="s">
        <v>21</v>
      </c>
      <c r="E7" s="552" t="s">
        <v>336</v>
      </c>
      <c r="F7" s="557" t="s">
        <v>22</v>
      </c>
      <c r="G7" s="551" t="s">
        <v>18</v>
      </c>
      <c r="H7" s="552" t="s">
        <v>546</v>
      </c>
      <c r="I7" s="551" t="s">
        <v>544</v>
      </c>
      <c r="J7" s="551"/>
      <c r="K7" s="551" t="s">
        <v>4</v>
      </c>
      <c r="L7" s="551"/>
      <c r="M7" s="552" t="s">
        <v>19</v>
      </c>
      <c r="N7" s="558" t="s">
        <v>541</v>
      </c>
      <c r="O7" s="561" t="s">
        <v>551</v>
      </c>
    </row>
    <row r="8" spans="1:15" ht="45.75" customHeight="1">
      <c r="A8" s="551"/>
      <c r="B8" s="551"/>
      <c r="C8" s="551"/>
      <c r="D8" s="551"/>
      <c r="E8" s="553"/>
      <c r="F8" s="557"/>
      <c r="G8" s="551"/>
      <c r="H8" s="553"/>
      <c r="I8" s="348" t="str">
        <f>CONCATENATE("ultimii ",durata_evaluare," ani")</f>
        <v>ultimii 5 ani</v>
      </c>
      <c r="J8" s="10" t="s">
        <v>3</v>
      </c>
      <c r="K8" s="348" t="str">
        <f>CONCATENATE("ultimii                                  ",durata_evaluare," ani")</f>
        <v>ultimii                                  5 ani</v>
      </c>
      <c r="L8" s="10" t="s">
        <v>3</v>
      </c>
      <c r="M8" s="553"/>
      <c r="N8" s="558"/>
      <c r="O8" s="561"/>
    </row>
    <row r="9" spans="1:15">
      <c r="A9" s="88"/>
      <c r="B9" s="65"/>
      <c r="C9" s="65"/>
      <c r="D9" s="65"/>
      <c r="E9" s="65"/>
      <c r="F9" s="30"/>
      <c r="G9" s="74"/>
      <c r="H9" s="67"/>
      <c r="I9" s="148">
        <f>SUMIF(I10:I1010,"&gt;0")</f>
        <v>350</v>
      </c>
      <c r="J9" s="148">
        <f>SUMIF(J10:J109,"&gt;0")</f>
        <v>350</v>
      </c>
      <c r="K9" s="4">
        <f>SUMIF(K10:K109,"&gt;0")</f>
        <v>7</v>
      </c>
      <c r="L9" s="4">
        <f>SUMIF(L10:L109,"&gt;0")</f>
        <v>7</v>
      </c>
      <c r="M9" s="4">
        <f>SUMIF(M10:M109,"&gt;0")</f>
        <v>2083</v>
      </c>
      <c r="N9" s="298"/>
      <c r="O9" s="302"/>
    </row>
    <row r="10" spans="1:15" ht="108.5">
      <c r="A10" s="143">
        <v>1</v>
      </c>
      <c r="B10" s="8" t="s">
        <v>1318</v>
      </c>
      <c r="C10" s="8" t="s">
        <v>1319</v>
      </c>
      <c r="D10" s="147" t="s">
        <v>1320</v>
      </c>
      <c r="E10" s="8" t="s">
        <v>1321</v>
      </c>
      <c r="F10" s="216">
        <v>2021</v>
      </c>
      <c r="G10" s="216">
        <v>18</v>
      </c>
      <c r="H10" s="216">
        <v>18</v>
      </c>
      <c r="I10" s="16">
        <f t="shared" ref="I10:I41" si="0">IF(OR($B10="",$C10="",$D10="",$E10="",$F10&lt;an_initial,$F10&gt;an_final,$N10=FALSE),"",EBOOK/O10)</f>
        <v>50</v>
      </c>
      <c r="J10" s="16">
        <f t="shared" ref="J10:J41" si="1">IF(OR($B10="",$C10="",$D10="",$E10="",$F10="",$F10&gt;an_final,$N10=FALSE),"",EBOOK/O10)</f>
        <v>50</v>
      </c>
      <c r="K10" s="375">
        <f t="shared" ref="K10:K41" si="2">IF(OR($B10="",$C10="",$D10="",$E10="",$F10="",$F10&gt;an_final,$N10=FALSE),"",IF($F10&gt;=an_initial,1,""))</f>
        <v>1</v>
      </c>
      <c r="L10" s="58">
        <f t="shared" ref="L10:L41" si="3">IF(OR($B10="",$C10="",$D10="",$E10="",$F10="",$F10&gt;an_final,$N10=FALSE),"",1)</f>
        <v>1</v>
      </c>
      <c r="M10" s="376">
        <f t="shared" ref="M10:M41" si="4">IF(OR($B10="",$C10="",$D10="",$E10="",$F10="",$F10&gt;an_final,$N10=FALSE),"",IF($H10="",$G10/O10,$H10))</f>
        <v>18</v>
      </c>
      <c r="N10" s="349" t="b">
        <f t="shared" ref="N10:N73" si="5">IF(nume_candidat="",FALSE,ISNUMBER(SEARCH(nume_candidat,$B10)))</f>
        <v>1</v>
      </c>
      <c r="O10" s="377">
        <f t="shared" ref="O10:O41" si="6">LEN(B10)-LEN(SUBSTITUTE(B10,",",""))+1</f>
        <v>1</v>
      </c>
    </row>
    <row r="11" spans="1:15" ht="46.5">
      <c r="A11" s="143">
        <v>2</v>
      </c>
      <c r="B11" s="8" t="s">
        <v>1318</v>
      </c>
      <c r="C11" s="8" t="s">
        <v>1323</v>
      </c>
      <c r="D11" s="8" t="s">
        <v>1322</v>
      </c>
      <c r="E11" s="8" t="s">
        <v>1321</v>
      </c>
      <c r="F11" s="216">
        <v>2020</v>
      </c>
      <c r="G11" s="216">
        <v>15</v>
      </c>
      <c r="H11" s="216">
        <v>15</v>
      </c>
      <c r="I11" s="16">
        <f t="shared" si="0"/>
        <v>50</v>
      </c>
      <c r="J11" s="16">
        <f t="shared" si="1"/>
        <v>50</v>
      </c>
      <c r="K11" s="375">
        <f t="shared" si="2"/>
        <v>1</v>
      </c>
      <c r="L11" s="58">
        <f t="shared" si="3"/>
        <v>1</v>
      </c>
      <c r="M11" s="376">
        <f t="shared" si="4"/>
        <v>15</v>
      </c>
      <c r="N11" s="349" t="b">
        <f t="shared" si="5"/>
        <v>1</v>
      </c>
      <c r="O11" s="377">
        <f t="shared" si="6"/>
        <v>1</v>
      </c>
    </row>
    <row r="12" spans="1:15" ht="46.5">
      <c r="A12" s="143">
        <v>3</v>
      </c>
      <c r="B12" s="8" t="s">
        <v>1318</v>
      </c>
      <c r="C12" s="6" t="s">
        <v>1324</v>
      </c>
      <c r="D12" s="6" t="s">
        <v>1325</v>
      </c>
      <c r="E12" s="6" t="s">
        <v>1328</v>
      </c>
      <c r="F12" s="216">
        <v>2020</v>
      </c>
      <c r="G12" s="216">
        <v>300</v>
      </c>
      <c r="H12" s="216">
        <v>300</v>
      </c>
      <c r="I12" s="16">
        <f t="shared" si="0"/>
        <v>50</v>
      </c>
      <c r="J12" s="16">
        <f t="shared" si="1"/>
        <v>50</v>
      </c>
      <c r="K12" s="375">
        <f t="shared" si="2"/>
        <v>1</v>
      </c>
      <c r="L12" s="58">
        <f t="shared" si="3"/>
        <v>1</v>
      </c>
      <c r="M12" s="376">
        <f t="shared" si="4"/>
        <v>300</v>
      </c>
      <c r="N12" s="349" t="b">
        <f t="shared" si="5"/>
        <v>1</v>
      </c>
      <c r="O12" s="377">
        <f t="shared" si="6"/>
        <v>1</v>
      </c>
    </row>
    <row r="13" spans="1:15" ht="30.5" customHeight="1">
      <c r="A13" s="143">
        <v>4</v>
      </c>
      <c r="B13" s="8" t="s">
        <v>1318</v>
      </c>
      <c r="C13" s="6" t="s">
        <v>1329</v>
      </c>
      <c r="D13" s="6" t="s">
        <v>1326</v>
      </c>
      <c r="E13" s="6" t="s">
        <v>1327</v>
      </c>
      <c r="F13" s="216">
        <v>2019</v>
      </c>
      <c r="G13" s="216">
        <v>200</v>
      </c>
      <c r="H13" s="216">
        <v>200</v>
      </c>
      <c r="I13" s="16">
        <f t="shared" si="0"/>
        <v>50</v>
      </c>
      <c r="J13" s="16">
        <f t="shared" si="1"/>
        <v>50</v>
      </c>
      <c r="K13" s="375">
        <f t="shared" si="2"/>
        <v>1</v>
      </c>
      <c r="L13" s="58">
        <f t="shared" si="3"/>
        <v>1</v>
      </c>
      <c r="M13" s="376">
        <f t="shared" si="4"/>
        <v>200</v>
      </c>
      <c r="N13" s="349" t="b">
        <f t="shared" si="5"/>
        <v>1</v>
      </c>
      <c r="O13" s="377">
        <f t="shared" si="6"/>
        <v>1</v>
      </c>
    </row>
    <row r="14" spans="1:15" ht="46.5">
      <c r="A14" s="143">
        <v>5</v>
      </c>
      <c r="B14" s="8" t="s">
        <v>1318</v>
      </c>
      <c r="C14" s="6" t="s">
        <v>1330</v>
      </c>
      <c r="D14" s="6" t="s">
        <v>1331</v>
      </c>
      <c r="E14" s="6" t="s">
        <v>1332</v>
      </c>
      <c r="F14" s="216">
        <v>2020</v>
      </c>
      <c r="G14" s="216">
        <v>1000</v>
      </c>
      <c r="H14" s="216">
        <v>700</v>
      </c>
      <c r="I14" s="16">
        <f t="shared" si="0"/>
        <v>50</v>
      </c>
      <c r="J14" s="16">
        <f t="shared" si="1"/>
        <v>50</v>
      </c>
      <c r="K14" s="375">
        <f t="shared" si="2"/>
        <v>1</v>
      </c>
      <c r="L14" s="58">
        <f t="shared" si="3"/>
        <v>1</v>
      </c>
      <c r="M14" s="376">
        <f t="shared" si="4"/>
        <v>700</v>
      </c>
      <c r="N14" s="349" t="b">
        <f t="shared" si="5"/>
        <v>1</v>
      </c>
      <c r="O14" s="377">
        <f t="shared" si="6"/>
        <v>1</v>
      </c>
    </row>
    <row r="15" spans="1:15" ht="46.5">
      <c r="A15" s="143">
        <v>6</v>
      </c>
      <c r="B15" s="8" t="s">
        <v>1318</v>
      </c>
      <c r="C15" s="6" t="s">
        <v>1333</v>
      </c>
      <c r="D15" s="6" t="s">
        <v>1334</v>
      </c>
      <c r="E15" s="6" t="s">
        <v>1335</v>
      </c>
      <c r="F15" s="216">
        <v>2020</v>
      </c>
      <c r="G15" s="216">
        <v>1200</v>
      </c>
      <c r="H15" s="216">
        <v>800</v>
      </c>
      <c r="I15" s="16">
        <f t="shared" si="0"/>
        <v>50</v>
      </c>
      <c r="J15" s="16">
        <f t="shared" si="1"/>
        <v>50</v>
      </c>
      <c r="K15" s="375">
        <f t="shared" si="2"/>
        <v>1</v>
      </c>
      <c r="L15" s="58">
        <f t="shared" si="3"/>
        <v>1</v>
      </c>
      <c r="M15" s="376">
        <f t="shared" si="4"/>
        <v>800</v>
      </c>
      <c r="N15" s="349" t="b">
        <f t="shared" si="5"/>
        <v>1</v>
      </c>
      <c r="O15" s="377">
        <f t="shared" si="6"/>
        <v>1</v>
      </c>
    </row>
    <row r="16" spans="1:15" ht="31">
      <c r="A16" s="143">
        <v>7</v>
      </c>
      <c r="B16" s="8" t="s">
        <v>1318</v>
      </c>
      <c r="C16" s="6" t="s">
        <v>1336</v>
      </c>
      <c r="D16" s="6" t="s">
        <v>1337</v>
      </c>
      <c r="E16" s="6" t="s">
        <v>1338</v>
      </c>
      <c r="F16" s="216">
        <v>2021</v>
      </c>
      <c r="G16" s="216">
        <v>50</v>
      </c>
      <c r="H16" s="216">
        <v>50</v>
      </c>
      <c r="I16" s="16">
        <f t="shared" si="0"/>
        <v>50</v>
      </c>
      <c r="J16" s="16">
        <f t="shared" si="1"/>
        <v>50</v>
      </c>
      <c r="K16" s="375">
        <f t="shared" si="2"/>
        <v>1</v>
      </c>
      <c r="L16" s="58">
        <f t="shared" si="3"/>
        <v>1</v>
      </c>
      <c r="M16" s="376">
        <f t="shared" si="4"/>
        <v>50</v>
      </c>
      <c r="N16" s="349" t="b">
        <f t="shared" si="5"/>
        <v>1</v>
      </c>
      <c r="O16" s="377">
        <f t="shared" si="6"/>
        <v>1</v>
      </c>
    </row>
    <row r="17" spans="1:1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c r="A110" s="143">
        <v>101</v>
      </c>
      <c r="B110" s="144"/>
      <c r="C110" s="144"/>
      <c r="D110" s="144"/>
      <c r="E110" s="144"/>
      <c r="F110" s="146"/>
      <c r="G110" s="144"/>
      <c r="H110" s="145"/>
      <c r="I110" s="16" t="str">
        <f t="shared" si="13"/>
        <v/>
      </c>
      <c r="J110" s="16" t="str">
        <f t="shared" si="14"/>
        <v/>
      </c>
    </row>
    <row r="111" spans="1:15">
      <c r="A111" s="143">
        <v>102</v>
      </c>
      <c r="B111" s="144"/>
      <c r="C111" s="144"/>
      <c r="D111" s="144"/>
      <c r="E111" s="144"/>
      <c r="F111" s="146"/>
      <c r="G111" s="144"/>
      <c r="H111" s="145"/>
      <c r="I111" s="16" t="str">
        <f t="shared" si="13"/>
        <v/>
      </c>
      <c r="J111" s="16" t="str">
        <f t="shared" si="14"/>
        <v/>
      </c>
    </row>
    <row r="112" spans="1:15">
      <c r="A112" s="143">
        <v>103</v>
      </c>
      <c r="B112" s="144"/>
      <c r="C112" s="144"/>
      <c r="D112" s="144"/>
      <c r="E112" s="144"/>
      <c r="F112" s="146"/>
      <c r="G112" s="144"/>
      <c r="H112" s="145"/>
      <c r="I112" s="16" t="str">
        <f t="shared" si="13"/>
        <v/>
      </c>
      <c r="J112" s="16" t="str">
        <f t="shared" si="14"/>
        <v/>
      </c>
    </row>
    <row r="113" spans="1:10">
      <c r="A113" s="143">
        <v>104</v>
      </c>
      <c r="B113" s="144"/>
      <c r="C113" s="144"/>
      <c r="D113" s="144"/>
      <c r="E113" s="144"/>
      <c r="F113" s="146"/>
      <c r="G113" s="144"/>
      <c r="H113" s="145"/>
      <c r="I113" s="16" t="str">
        <f t="shared" si="13"/>
        <v/>
      </c>
      <c r="J113" s="16" t="str">
        <f t="shared" si="14"/>
        <v/>
      </c>
    </row>
    <row r="114" spans="1:10">
      <c r="A114" s="143">
        <v>105</v>
      </c>
      <c r="B114" s="144"/>
      <c r="C114" s="144"/>
      <c r="D114" s="144"/>
      <c r="E114" s="144"/>
      <c r="F114" s="146"/>
      <c r="G114" s="144"/>
      <c r="H114" s="145"/>
      <c r="I114" s="16" t="str">
        <f t="shared" si="13"/>
        <v/>
      </c>
      <c r="J114" s="16" t="str">
        <f t="shared" si="14"/>
        <v/>
      </c>
    </row>
    <row r="115" spans="1:10">
      <c r="A115" s="143">
        <v>106</v>
      </c>
      <c r="B115" s="144"/>
      <c r="C115" s="144"/>
      <c r="D115" s="144"/>
      <c r="E115" s="144"/>
      <c r="F115" s="146"/>
      <c r="G115" s="144"/>
      <c r="H115" s="145"/>
      <c r="I115" s="16" t="str">
        <f t="shared" si="13"/>
        <v/>
      </c>
      <c r="J115" s="16" t="str">
        <f t="shared" si="14"/>
        <v/>
      </c>
    </row>
    <row r="116" spans="1:10">
      <c r="A116" s="143">
        <v>107</v>
      </c>
      <c r="B116" s="144"/>
      <c r="C116" s="144"/>
      <c r="D116" s="144"/>
      <c r="E116" s="144"/>
      <c r="F116" s="146"/>
      <c r="G116" s="144"/>
      <c r="H116" s="145"/>
      <c r="I116" s="16" t="str">
        <f t="shared" si="13"/>
        <v/>
      </c>
      <c r="J116" s="16" t="str">
        <f t="shared" si="14"/>
        <v/>
      </c>
    </row>
    <row r="117" spans="1:10">
      <c r="A117" s="143">
        <v>108</v>
      </c>
      <c r="B117" s="144"/>
      <c r="C117" s="144"/>
      <c r="D117" s="144"/>
      <c r="E117" s="144"/>
      <c r="F117" s="146"/>
      <c r="G117" s="144"/>
      <c r="H117" s="145"/>
      <c r="I117" s="16" t="str">
        <f t="shared" si="13"/>
        <v/>
      </c>
      <c r="J117" s="16" t="str">
        <f t="shared" si="14"/>
        <v/>
      </c>
    </row>
    <row r="118" spans="1:10">
      <c r="A118" s="143">
        <v>109</v>
      </c>
      <c r="B118" s="144"/>
      <c r="C118" s="144"/>
      <c r="D118" s="144"/>
      <c r="E118" s="144"/>
      <c r="F118" s="146"/>
      <c r="G118" s="144"/>
      <c r="H118" s="145"/>
      <c r="I118" s="16" t="str">
        <f t="shared" si="13"/>
        <v/>
      </c>
      <c r="J118" s="16" t="str">
        <f t="shared" si="14"/>
        <v/>
      </c>
    </row>
    <row r="119" spans="1:10">
      <c r="A119" s="143">
        <v>110</v>
      </c>
      <c r="B119" s="144"/>
      <c r="C119" s="144"/>
      <c r="D119" s="144"/>
      <c r="E119" s="144"/>
      <c r="F119" s="146"/>
      <c r="G119" s="144"/>
      <c r="H119" s="145"/>
      <c r="I119" s="16" t="str">
        <f t="shared" si="13"/>
        <v/>
      </c>
      <c r="J119" s="16" t="str">
        <f t="shared" si="14"/>
        <v/>
      </c>
    </row>
    <row r="120" spans="1:10">
      <c r="A120" s="143">
        <v>111</v>
      </c>
      <c r="B120" s="144"/>
      <c r="C120" s="144"/>
      <c r="D120" s="144"/>
      <c r="E120" s="144"/>
      <c r="F120" s="146"/>
      <c r="G120" s="144"/>
      <c r="H120" s="145"/>
      <c r="I120" s="16" t="str">
        <f t="shared" si="13"/>
        <v/>
      </c>
      <c r="J120" s="16" t="str">
        <f t="shared" si="14"/>
        <v/>
      </c>
    </row>
    <row r="121" spans="1:10">
      <c r="A121" s="143">
        <v>112</v>
      </c>
      <c r="B121" s="144"/>
      <c r="C121" s="144"/>
      <c r="D121" s="144"/>
      <c r="E121" s="144"/>
      <c r="F121" s="146"/>
      <c r="G121" s="144"/>
      <c r="H121" s="145"/>
      <c r="I121" s="16" t="str">
        <f t="shared" si="13"/>
        <v/>
      </c>
      <c r="J121" s="16" t="str">
        <f t="shared" si="14"/>
        <v/>
      </c>
    </row>
    <row r="122" spans="1:10">
      <c r="A122" s="143">
        <v>113</v>
      </c>
      <c r="B122" s="144"/>
      <c r="C122" s="144"/>
      <c r="D122" s="144"/>
      <c r="E122" s="144"/>
      <c r="F122" s="146"/>
      <c r="G122" s="144"/>
      <c r="H122" s="145"/>
      <c r="I122" s="16" t="str">
        <f t="shared" si="13"/>
        <v/>
      </c>
      <c r="J122" s="16" t="str">
        <f t="shared" si="14"/>
        <v/>
      </c>
    </row>
    <row r="123" spans="1:10">
      <c r="A123" s="143">
        <v>114</v>
      </c>
      <c r="B123" s="144"/>
      <c r="C123" s="144"/>
      <c r="D123" s="144"/>
      <c r="E123" s="144"/>
      <c r="F123" s="146"/>
      <c r="G123" s="144"/>
      <c r="H123" s="145"/>
      <c r="I123" s="16" t="str">
        <f t="shared" si="13"/>
        <v/>
      </c>
      <c r="J123" s="16" t="str">
        <f t="shared" si="14"/>
        <v/>
      </c>
    </row>
    <row r="124" spans="1:10">
      <c r="A124" s="143">
        <v>115</v>
      </c>
      <c r="B124" s="144"/>
      <c r="C124" s="144"/>
      <c r="D124" s="144"/>
      <c r="E124" s="144"/>
      <c r="F124" s="146"/>
      <c r="G124" s="144"/>
      <c r="H124" s="145"/>
      <c r="I124" s="16" t="str">
        <f t="shared" si="13"/>
        <v/>
      </c>
      <c r="J124" s="16" t="str">
        <f t="shared" si="14"/>
        <v/>
      </c>
    </row>
    <row r="125" spans="1:10">
      <c r="A125" s="143">
        <v>116</v>
      </c>
      <c r="B125" s="144"/>
      <c r="C125" s="144"/>
      <c r="D125" s="144"/>
      <c r="E125" s="144"/>
      <c r="F125" s="146"/>
      <c r="G125" s="144"/>
      <c r="H125" s="145"/>
      <c r="I125" s="16" t="str">
        <f t="shared" si="13"/>
        <v/>
      </c>
      <c r="J125" s="16" t="str">
        <f t="shared" si="14"/>
        <v/>
      </c>
    </row>
    <row r="126" spans="1:10">
      <c r="A126" s="143">
        <v>117</v>
      </c>
      <c r="B126" s="144"/>
      <c r="C126" s="144"/>
      <c r="D126" s="144"/>
      <c r="E126" s="144"/>
      <c r="F126" s="146"/>
      <c r="G126" s="144"/>
      <c r="H126" s="145"/>
      <c r="I126" s="16" t="str">
        <f t="shared" si="13"/>
        <v/>
      </c>
      <c r="J126" s="16" t="str">
        <f t="shared" si="14"/>
        <v/>
      </c>
    </row>
    <row r="127" spans="1:10">
      <c r="A127" s="143">
        <v>118</v>
      </c>
      <c r="B127" s="144"/>
      <c r="C127" s="144"/>
      <c r="D127" s="144"/>
      <c r="E127" s="144"/>
      <c r="F127" s="146"/>
      <c r="G127" s="144"/>
      <c r="H127" s="145"/>
      <c r="I127" s="16" t="str">
        <f t="shared" si="13"/>
        <v/>
      </c>
      <c r="J127" s="16" t="str">
        <f t="shared" si="14"/>
        <v/>
      </c>
    </row>
    <row r="128" spans="1:10">
      <c r="A128" s="143">
        <v>119</v>
      </c>
      <c r="B128" s="144"/>
      <c r="C128" s="144"/>
      <c r="D128" s="144"/>
      <c r="E128" s="144"/>
      <c r="F128" s="146"/>
      <c r="G128" s="144"/>
      <c r="H128" s="145"/>
      <c r="I128" s="16" t="str">
        <f t="shared" si="13"/>
        <v/>
      </c>
      <c r="J128" s="16" t="str">
        <f t="shared" si="14"/>
        <v/>
      </c>
    </row>
    <row r="129" spans="1:10">
      <c r="A129" s="143">
        <v>120</v>
      </c>
      <c r="B129" s="144"/>
      <c r="C129" s="144"/>
      <c r="D129" s="144"/>
      <c r="E129" s="144"/>
      <c r="F129" s="146"/>
      <c r="G129" s="144"/>
      <c r="H129" s="145"/>
      <c r="I129" s="16" t="str">
        <f t="shared" si="13"/>
        <v/>
      </c>
      <c r="J129" s="16" t="str">
        <f t="shared" si="14"/>
        <v/>
      </c>
    </row>
    <row r="130" spans="1:10">
      <c r="A130" s="143">
        <v>121</v>
      </c>
      <c r="B130" s="144"/>
      <c r="C130" s="144"/>
      <c r="D130" s="144"/>
      <c r="E130" s="144"/>
      <c r="F130" s="146"/>
      <c r="G130" s="144"/>
      <c r="H130" s="145"/>
      <c r="I130" s="16" t="str">
        <f t="shared" si="13"/>
        <v/>
      </c>
      <c r="J130" s="16" t="str">
        <f t="shared" si="14"/>
        <v/>
      </c>
    </row>
    <row r="131" spans="1:10">
      <c r="A131" s="143">
        <v>122</v>
      </c>
      <c r="B131" s="144"/>
      <c r="C131" s="144"/>
      <c r="D131" s="144"/>
      <c r="E131" s="144"/>
      <c r="F131" s="146"/>
      <c r="G131" s="144"/>
      <c r="H131" s="145"/>
      <c r="I131" s="16" t="str">
        <f t="shared" si="13"/>
        <v/>
      </c>
      <c r="J131" s="16" t="str">
        <f t="shared" si="14"/>
        <v/>
      </c>
    </row>
    <row r="132" spans="1:10">
      <c r="A132" s="143">
        <v>123</v>
      </c>
      <c r="B132" s="144"/>
      <c r="C132" s="144"/>
      <c r="D132" s="144"/>
      <c r="E132" s="144"/>
      <c r="F132" s="146"/>
      <c r="G132" s="144"/>
      <c r="H132" s="145"/>
      <c r="I132" s="16" t="str">
        <f t="shared" si="13"/>
        <v/>
      </c>
      <c r="J132" s="16" t="str">
        <f t="shared" si="14"/>
        <v/>
      </c>
    </row>
    <row r="133" spans="1:10">
      <c r="A133" s="143">
        <v>124</v>
      </c>
      <c r="B133" s="144"/>
      <c r="C133" s="144"/>
      <c r="D133" s="144"/>
      <c r="E133" s="144"/>
      <c r="F133" s="146"/>
      <c r="G133" s="144"/>
      <c r="H133" s="145"/>
      <c r="I133" s="16" t="str">
        <f t="shared" si="13"/>
        <v/>
      </c>
      <c r="J133" s="16" t="str">
        <f t="shared" si="14"/>
        <v/>
      </c>
    </row>
    <row r="134" spans="1:10">
      <c r="A134" s="143">
        <v>125</v>
      </c>
      <c r="B134" s="144"/>
      <c r="C134" s="144"/>
      <c r="D134" s="144"/>
      <c r="E134" s="144"/>
      <c r="F134" s="146"/>
      <c r="G134" s="144"/>
      <c r="H134" s="145"/>
      <c r="I134" s="16" t="str">
        <f t="shared" si="13"/>
        <v/>
      </c>
      <c r="J134" s="16" t="str">
        <f t="shared" si="14"/>
        <v/>
      </c>
    </row>
    <row r="135" spans="1:10">
      <c r="A135" s="143">
        <v>126</v>
      </c>
      <c r="B135" s="144"/>
      <c r="C135" s="144"/>
      <c r="D135" s="144"/>
      <c r="E135" s="144"/>
      <c r="F135" s="146"/>
      <c r="G135" s="144"/>
      <c r="H135" s="145"/>
      <c r="I135" s="16" t="str">
        <f t="shared" si="13"/>
        <v/>
      </c>
      <c r="J135" s="16" t="str">
        <f t="shared" si="14"/>
        <v/>
      </c>
    </row>
    <row r="136" spans="1:10">
      <c r="A136" s="143">
        <v>127</v>
      </c>
      <c r="B136" s="144"/>
      <c r="C136" s="144"/>
      <c r="D136" s="144"/>
      <c r="E136" s="144"/>
      <c r="F136" s="146"/>
      <c r="G136" s="144"/>
      <c r="H136" s="145"/>
      <c r="I136" s="16" t="str">
        <f t="shared" si="13"/>
        <v/>
      </c>
      <c r="J136" s="16" t="str">
        <f t="shared" si="14"/>
        <v/>
      </c>
    </row>
    <row r="137" spans="1:10">
      <c r="A137" s="143">
        <v>128</v>
      </c>
      <c r="B137" s="144"/>
      <c r="C137" s="144"/>
      <c r="D137" s="144"/>
      <c r="E137" s="144"/>
      <c r="F137" s="146"/>
      <c r="G137" s="144"/>
      <c r="H137" s="145"/>
      <c r="I137" s="16" t="str">
        <f t="shared" si="13"/>
        <v/>
      </c>
      <c r="J137" s="16" t="str">
        <f t="shared" si="14"/>
        <v/>
      </c>
    </row>
    <row r="138" spans="1:10">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c r="A139" s="143">
        <v>130</v>
      </c>
      <c r="B139" s="144"/>
      <c r="C139" s="144"/>
      <c r="D139" s="144"/>
      <c r="E139" s="144"/>
      <c r="F139" s="146"/>
      <c r="G139" s="144"/>
      <c r="H139" s="145"/>
      <c r="I139" s="16" t="str">
        <f t="shared" si="20"/>
        <v/>
      </c>
      <c r="J139" s="16" t="str">
        <f t="shared" si="21"/>
        <v/>
      </c>
    </row>
    <row r="140" spans="1:10">
      <c r="A140" s="143">
        <v>131</v>
      </c>
      <c r="B140" s="144"/>
      <c r="C140" s="144"/>
      <c r="D140" s="144"/>
      <c r="E140" s="144"/>
      <c r="F140" s="146"/>
      <c r="G140" s="144"/>
      <c r="H140" s="145"/>
      <c r="I140" s="16" t="str">
        <f t="shared" si="20"/>
        <v/>
      </c>
      <c r="J140" s="16" t="str">
        <f t="shared" si="21"/>
        <v/>
      </c>
    </row>
    <row r="141" spans="1:10">
      <c r="A141" s="143">
        <v>132</v>
      </c>
      <c r="B141" s="144"/>
      <c r="C141" s="144"/>
      <c r="D141" s="144"/>
      <c r="E141" s="144"/>
      <c r="F141" s="146"/>
      <c r="G141" s="144"/>
      <c r="H141" s="145"/>
      <c r="I141" s="16" t="str">
        <f t="shared" si="20"/>
        <v/>
      </c>
      <c r="J141" s="16" t="str">
        <f t="shared" si="21"/>
        <v/>
      </c>
    </row>
    <row r="142" spans="1:10">
      <c r="A142" s="143">
        <v>133</v>
      </c>
      <c r="B142" s="144"/>
      <c r="C142" s="144"/>
      <c r="D142" s="144"/>
      <c r="E142" s="144"/>
      <c r="F142" s="146"/>
      <c r="G142" s="144"/>
      <c r="H142" s="145"/>
      <c r="I142" s="16" t="str">
        <f t="shared" si="20"/>
        <v/>
      </c>
      <c r="J142" s="16" t="str">
        <f t="shared" si="21"/>
        <v/>
      </c>
    </row>
    <row r="143" spans="1:10">
      <c r="A143" s="143">
        <v>134</v>
      </c>
      <c r="B143" s="144"/>
      <c r="C143" s="144"/>
      <c r="D143" s="144"/>
      <c r="E143" s="144"/>
      <c r="F143" s="146"/>
      <c r="G143" s="144"/>
      <c r="H143" s="145"/>
      <c r="I143" s="16" t="str">
        <f t="shared" si="20"/>
        <v/>
      </c>
      <c r="J143" s="16" t="str">
        <f t="shared" si="21"/>
        <v/>
      </c>
    </row>
    <row r="144" spans="1:10">
      <c r="A144" s="143">
        <v>135</v>
      </c>
      <c r="B144" s="144"/>
      <c r="C144" s="144"/>
      <c r="D144" s="144"/>
      <c r="E144" s="144"/>
      <c r="F144" s="146"/>
      <c r="G144" s="144"/>
      <c r="H144" s="145"/>
      <c r="I144" s="16" t="str">
        <f t="shared" si="20"/>
        <v/>
      </c>
      <c r="J144" s="16" t="str">
        <f t="shared" si="21"/>
        <v/>
      </c>
    </row>
    <row r="145" spans="1:10">
      <c r="A145" s="143">
        <v>136</v>
      </c>
      <c r="B145" s="144"/>
      <c r="C145" s="144"/>
      <c r="D145" s="144"/>
      <c r="E145" s="144"/>
      <c r="F145" s="146"/>
      <c r="G145" s="144"/>
      <c r="H145" s="145"/>
      <c r="I145" s="16" t="str">
        <f t="shared" si="20"/>
        <v/>
      </c>
      <c r="J145" s="16" t="str">
        <f t="shared" si="21"/>
        <v/>
      </c>
    </row>
    <row r="146" spans="1:10">
      <c r="A146" s="143">
        <v>137</v>
      </c>
      <c r="B146" s="144"/>
      <c r="C146" s="144"/>
      <c r="D146" s="144"/>
      <c r="E146" s="144"/>
      <c r="F146" s="146"/>
      <c r="G146" s="144"/>
      <c r="H146" s="145"/>
      <c r="I146" s="16" t="str">
        <f t="shared" si="20"/>
        <v/>
      </c>
      <c r="J146" s="16" t="str">
        <f t="shared" si="21"/>
        <v/>
      </c>
    </row>
    <row r="147" spans="1:10">
      <c r="A147" s="143">
        <v>138</v>
      </c>
      <c r="B147" s="144"/>
      <c r="C147" s="144"/>
      <c r="D147" s="144"/>
      <c r="E147" s="144"/>
      <c r="F147" s="146"/>
      <c r="G147" s="144"/>
      <c r="H147" s="145"/>
      <c r="I147" s="16" t="str">
        <f t="shared" si="20"/>
        <v/>
      </c>
      <c r="J147" s="16" t="str">
        <f t="shared" si="21"/>
        <v/>
      </c>
    </row>
    <row r="148" spans="1:10">
      <c r="A148" s="143">
        <v>139</v>
      </c>
      <c r="B148" s="144"/>
      <c r="C148" s="144"/>
      <c r="D148" s="144"/>
      <c r="E148" s="144"/>
      <c r="F148" s="146"/>
      <c r="G148" s="144"/>
      <c r="H148" s="145"/>
      <c r="I148" s="16" t="str">
        <f t="shared" si="20"/>
        <v/>
      </c>
      <c r="J148" s="16" t="str">
        <f t="shared" si="21"/>
        <v/>
      </c>
    </row>
    <row r="149" spans="1:10">
      <c r="A149" s="143">
        <v>140</v>
      </c>
      <c r="B149" s="144"/>
      <c r="C149" s="144"/>
      <c r="D149" s="144"/>
      <c r="E149" s="144"/>
      <c r="F149" s="146"/>
      <c r="G149" s="144"/>
      <c r="H149" s="145"/>
      <c r="I149" s="16" t="str">
        <f t="shared" si="20"/>
        <v/>
      </c>
      <c r="J149" s="16" t="str">
        <f t="shared" si="21"/>
        <v/>
      </c>
    </row>
    <row r="150" spans="1:10">
      <c r="A150" s="143">
        <v>141</v>
      </c>
      <c r="B150" s="144"/>
      <c r="C150" s="144"/>
      <c r="D150" s="144"/>
      <c r="E150" s="144"/>
      <c r="F150" s="146"/>
      <c r="G150" s="144"/>
      <c r="H150" s="145"/>
      <c r="I150" s="16" t="str">
        <f t="shared" si="20"/>
        <v/>
      </c>
      <c r="J150" s="16" t="str">
        <f t="shared" si="21"/>
        <v/>
      </c>
    </row>
    <row r="151" spans="1:10">
      <c r="A151" s="143">
        <v>142</v>
      </c>
      <c r="B151" s="144"/>
      <c r="C151" s="144"/>
      <c r="D151" s="144"/>
      <c r="E151" s="144"/>
      <c r="F151" s="146"/>
      <c r="G151" s="144"/>
      <c r="H151" s="145"/>
      <c r="I151" s="16" t="str">
        <f t="shared" si="20"/>
        <v/>
      </c>
      <c r="J151" s="16" t="str">
        <f t="shared" si="21"/>
        <v/>
      </c>
    </row>
    <row r="152" spans="1:10">
      <c r="A152" s="143">
        <v>143</v>
      </c>
      <c r="B152" s="144"/>
      <c r="C152" s="144"/>
      <c r="D152" s="144"/>
      <c r="E152" s="144"/>
      <c r="F152" s="146"/>
      <c r="G152" s="144"/>
      <c r="H152" s="145"/>
      <c r="I152" s="16" t="str">
        <f t="shared" si="20"/>
        <v/>
      </c>
      <c r="J152" s="16" t="str">
        <f t="shared" si="21"/>
        <v/>
      </c>
    </row>
    <row r="153" spans="1:10">
      <c r="A153" s="143">
        <v>144</v>
      </c>
      <c r="B153" s="144"/>
      <c r="C153" s="144"/>
      <c r="D153" s="144"/>
      <c r="E153" s="144"/>
      <c r="F153" s="146"/>
      <c r="G153" s="144"/>
      <c r="H153" s="145"/>
      <c r="I153" s="16" t="str">
        <f t="shared" si="20"/>
        <v/>
      </c>
      <c r="J153" s="16" t="str">
        <f t="shared" si="21"/>
        <v/>
      </c>
    </row>
    <row r="154" spans="1:10">
      <c r="A154" s="143">
        <v>145</v>
      </c>
      <c r="B154" s="144"/>
      <c r="C154" s="144"/>
      <c r="D154" s="144"/>
      <c r="E154" s="144"/>
      <c r="F154" s="146"/>
      <c r="G154" s="144"/>
      <c r="H154" s="145"/>
      <c r="I154" s="16" t="str">
        <f t="shared" si="20"/>
        <v/>
      </c>
      <c r="J154" s="16" t="str">
        <f t="shared" si="21"/>
        <v/>
      </c>
    </row>
    <row r="155" spans="1:10">
      <c r="A155" s="143">
        <v>146</v>
      </c>
      <c r="B155" s="144"/>
      <c r="C155" s="144"/>
      <c r="D155" s="144"/>
      <c r="E155" s="144"/>
      <c r="F155" s="146"/>
      <c r="G155" s="144"/>
      <c r="H155" s="145"/>
      <c r="I155" s="16" t="str">
        <f t="shared" si="20"/>
        <v/>
      </c>
      <c r="J155" s="16" t="str">
        <f t="shared" si="21"/>
        <v/>
      </c>
    </row>
    <row r="156" spans="1:10">
      <c r="A156" s="143">
        <v>147</v>
      </c>
      <c r="B156" s="144"/>
      <c r="C156" s="144"/>
      <c r="D156" s="144"/>
      <c r="E156" s="144"/>
      <c r="F156" s="146"/>
      <c r="G156" s="144"/>
      <c r="H156" s="145"/>
      <c r="I156" s="16" t="str">
        <f t="shared" si="20"/>
        <v/>
      </c>
      <c r="J156" s="16" t="str">
        <f t="shared" si="21"/>
        <v/>
      </c>
    </row>
    <row r="157" spans="1:10">
      <c r="A157" s="143">
        <v>148</v>
      </c>
      <c r="B157" s="144"/>
      <c r="C157" s="144"/>
      <c r="D157" s="144"/>
      <c r="E157" s="144"/>
      <c r="F157" s="146"/>
      <c r="G157" s="144"/>
      <c r="H157" s="145"/>
      <c r="I157" s="16" t="str">
        <f t="shared" si="20"/>
        <v/>
      </c>
      <c r="J157" s="16" t="str">
        <f t="shared" si="21"/>
        <v/>
      </c>
    </row>
    <row r="158" spans="1:10">
      <c r="A158" s="143">
        <v>149</v>
      </c>
      <c r="B158" s="144"/>
      <c r="C158" s="144"/>
      <c r="D158" s="144"/>
      <c r="E158" s="144"/>
      <c r="F158" s="146"/>
      <c r="G158" s="144"/>
      <c r="H158" s="145"/>
      <c r="I158" s="16" t="str">
        <f t="shared" si="20"/>
        <v/>
      </c>
      <c r="J158" s="16" t="str">
        <f t="shared" si="21"/>
        <v/>
      </c>
    </row>
    <row r="159" spans="1:10">
      <c r="A159" s="143">
        <v>150</v>
      </c>
      <c r="B159" s="144"/>
      <c r="C159" s="144"/>
      <c r="D159" s="144"/>
      <c r="E159" s="144"/>
      <c r="F159" s="146"/>
      <c r="G159" s="144"/>
      <c r="H159" s="145"/>
      <c r="I159" s="16" t="str">
        <f t="shared" si="20"/>
        <v/>
      </c>
      <c r="J159" s="16" t="str">
        <f t="shared" si="21"/>
        <v/>
      </c>
    </row>
    <row r="160" spans="1:10">
      <c r="A160" s="143">
        <v>151</v>
      </c>
      <c r="B160" s="144"/>
      <c r="C160" s="144"/>
      <c r="D160" s="144"/>
      <c r="E160" s="144"/>
      <c r="F160" s="146"/>
      <c r="G160" s="144"/>
      <c r="H160" s="145"/>
      <c r="I160" s="16" t="str">
        <f t="shared" si="20"/>
        <v/>
      </c>
      <c r="J160" s="16" t="str">
        <f t="shared" si="21"/>
        <v/>
      </c>
    </row>
    <row r="161" spans="1:10">
      <c r="A161" s="143">
        <v>152</v>
      </c>
      <c r="B161" s="144"/>
      <c r="C161" s="144"/>
      <c r="D161" s="144"/>
      <c r="E161" s="144"/>
      <c r="F161" s="146"/>
      <c r="G161" s="144"/>
      <c r="H161" s="145"/>
      <c r="I161" s="16" t="str">
        <f t="shared" si="20"/>
        <v/>
      </c>
      <c r="J161" s="16" t="str">
        <f t="shared" si="21"/>
        <v/>
      </c>
    </row>
    <row r="162" spans="1:10">
      <c r="A162" s="143">
        <v>153</v>
      </c>
      <c r="B162" s="144"/>
      <c r="C162" s="144"/>
      <c r="D162" s="144"/>
      <c r="E162" s="144"/>
      <c r="F162" s="146"/>
      <c r="G162" s="144"/>
      <c r="H162" s="145"/>
      <c r="I162" s="16" t="str">
        <f t="shared" si="20"/>
        <v/>
      </c>
      <c r="J162" s="16" t="str">
        <f t="shared" si="21"/>
        <v/>
      </c>
    </row>
    <row r="163" spans="1:10">
      <c r="A163" s="143">
        <v>154</v>
      </c>
      <c r="B163" s="144"/>
      <c r="C163" s="144"/>
      <c r="D163" s="144"/>
      <c r="E163" s="144"/>
      <c r="F163" s="146"/>
      <c r="G163" s="144"/>
      <c r="H163" s="145"/>
      <c r="I163" s="16" t="str">
        <f t="shared" si="20"/>
        <v/>
      </c>
      <c r="J163" s="16" t="str">
        <f t="shared" si="21"/>
        <v/>
      </c>
    </row>
    <row r="164" spans="1:10">
      <c r="A164" s="143">
        <v>155</v>
      </c>
      <c r="B164" s="144"/>
      <c r="C164" s="144"/>
      <c r="D164" s="144"/>
      <c r="E164" s="144"/>
      <c r="F164" s="146"/>
      <c r="G164" s="144"/>
      <c r="H164" s="145"/>
      <c r="I164" s="16" t="str">
        <f t="shared" si="20"/>
        <v/>
      </c>
      <c r="J164" s="16" t="str">
        <f t="shared" si="21"/>
        <v/>
      </c>
    </row>
    <row r="165" spans="1:10">
      <c r="A165" s="143">
        <v>156</v>
      </c>
      <c r="B165" s="144"/>
      <c r="C165" s="144"/>
      <c r="D165" s="144"/>
      <c r="E165" s="144"/>
      <c r="F165" s="146"/>
      <c r="G165" s="144"/>
      <c r="H165" s="145"/>
      <c r="I165" s="16" t="str">
        <f t="shared" si="20"/>
        <v/>
      </c>
      <c r="J165" s="16" t="str">
        <f t="shared" si="21"/>
        <v/>
      </c>
    </row>
    <row r="166" spans="1:10">
      <c r="A166" s="143">
        <v>157</v>
      </c>
      <c r="B166" s="144"/>
      <c r="C166" s="144"/>
      <c r="D166" s="144"/>
      <c r="E166" s="144"/>
      <c r="F166" s="146"/>
      <c r="G166" s="144"/>
      <c r="H166" s="145"/>
      <c r="I166" s="16" t="str">
        <f t="shared" si="20"/>
        <v/>
      </c>
      <c r="J166" s="16" t="str">
        <f t="shared" si="21"/>
        <v/>
      </c>
    </row>
    <row r="167" spans="1:10">
      <c r="A167" s="143">
        <v>158</v>
      </c>
      <c r="B167" s="144"/>
      <c r="C167" s="144"/>
      <c r="D167" s="144"/>
      <c r="E167" s="144"/>
      <c r="F167" s="146"/>
      <c r="G167" s="144"/>
      <c r="H167" s="145"/>
      <c r="I167" s="16" t="str">
        <f t="shared" si="20"/>
        <v/>
      </c>
      <c r="J167" s="16" t="str">
        <f t="shared" si="21"/>
        <v/>
      </c>
    </row>
    <row r="168" spans="1:10">
      <c r="A168" s="143">
        <v>159</v>
      </c>
      <c r="B168" s="144"/>
      <c r="C168" s="144"/>
      <c r="D168" s="144"/>
      <c r="E168" s="144"/>
      <c r="F168" s="146"/>
      <c r="G168" s="144"/>
      <c r="H168" s="145"/>
      <c r="I168" s="16" t="str">
        <f t="shared" si="20"/>
        <v/>
      </c>
      <c r="J168" s="16" t="str">
        <f t="shared" si="21"/>
        <v/>
      </c>
    </row>
    <row r="169" spans="1:10">
      <c r="A169" s="143">
        <v>160</v>
      </c>
      <c r="B169" s="144"/>
      <c r="C169" s="144"/>
      <c r="D169" s="144"/>
      <c r="E169" s="144"/>
      <c r="F169" s="146"/>
      <c r="G169" s="144"/>
      <c r="H169" s="145"/>
      <c r="I169" s="16" t="str">
        <f t="shared" si="20"/>
        <v/>
      </c>
      <c r="J169" s="16" t="str">
        <f t="shared" si="21"/>
        <v/>
      </c>
    </row>
    <row r="170" spans="1:10">
      <c r="A170" s="143">
        <v>161</v>
      </c>
      <c r="B170" s="144"/>
      <c r="C170" s="144"/>
      <c r="D170" s="144"/>
      <c r="E170" s="144"/>
      <c r="F170" s="146"/>
      <c r="G170" s="144"/>
      <c r="H170" s="145"/>
      <c r="I170" s="16" t="str">
        <f t="shared" si="20"/>
        <v/>
      </c>
      <c r="J170" s="16" t="str">
        <f t="shared" si="21"/>
        <v/>
      </c>
    </row>
    <row r="171" spans="1:10">
      <c r="A171" s="143">
        <v>162</v>
      </c>
      <c r="B171" s="144"/>
      <c r="C171" s="144"/>
      <c r="D171" s="144"/>
      <c r="E171" s="144"/>
      <c r="F171" s="146"/>
      <c r="G171" s="144"/>
      <c r="H171" s="145"/>
      <c r="I171" s="16" t="str">
        <f t="shared" si="20"/>
        <v/>
      </c>
      <c r="J171" s="16" t="str">
        <f t="shared" si="21"/>
        <v/>
      </c>
    </row>
    <row r="172" spans="1:10">
      <c r="A172" s="143">
        <v>163</v>
      </c>
      <c r="B172" s="144"/>
      <c r="C172" s="144"/>
      <c r="D172" s="144"/>
      <c r="E172" s="144"/>
      <c r="F172" s="146"/>
      <c r="G172" s="144"/>
      <c r="H172" s="145"/>
      <c r="I172" s="16" t="str">
        <f t="shared" si="20"/>
        <v/>
      </c>
      <c r="J172" s="16" t="str">
        <f t="shared" si="21"/>
        <v/>
      </c>
    </row>
    <row r="173" spans="1:10">
      <c r="A173" s="143">
        <v>164</v>
      </c>
      <c r="B173" s="144"/>
      <c r="C173" s="144"/>
      <c r="D173" s="144"/>
      <c r="E173" s="144"/>
      <c r="F173" s="146"/>
      <c r="G173" s="144"/>
      <c r="H173" s="145"/>
      <c r="I173" s="16" t="str">
        <f t="shared" si="20"/>
        <v/>
      </c>
      <c r="J173" s="16" t="str">
        <f t="shared" si="21"/>
        <v/>
      </c>
    </row>
    <row r="174" spans="1:10">
      <c r="A174" s="143">
        <v>165</v>
      </c>
      <c r="B174" s="144"/>
      <c r="C174" s="144"/>
      <c r="D174" s="144"/>
      <c r="E174" s="144"/>
      <c r="F174" s="146"/>
      <c r="G174" s="144"/>
      <c r="H174" s="145"/>
      <c r="I174" s="16" t="str">
        <f t="shared" si="20"/>
        <v/>
      </c>
      <c r="J174" s="16" t="str">
        <f t="shared" si="21"/>
        <v/>
      </c>
    </row>
    <row r="175" spans="1:10">
      <c r="A175" s="143">
        <v>166</v>
      </c>
      <c r="B175" s="144"/>
      <c r="C175" s="144"/>
      <c r="D175" s="144"/>
      <c r="E175" s="144"/>
      <c r="F175" s="146"/>
      <c r="G175" s="144"/>
      <c r="H175" s="145"/>
      <c r="I175" s="16" t="str">
        <f t="shared" si="20"/>
        <v/>
      </c>
      <c r="J175" s="16" t="str">
        <f t="shared" si="21"/>
        <v/>
      </c>
    </row>
    <row r="176" spans="1:10">
      <c r="A176" s="143">
        <v>167</v>
      </c>
      <c r="B176" s="144"/>
      <c r="C176" s="144"/>
      <c r="D176" s="144"/>
      <c r="E176" s="144"/>
      <c r="F176" s="146"/>
      <c r="G176" s="144"/>
      <c r="H176" s="145"/>
      <c r="I176" s="16" t="str">
        <f t="shared" si="20"/>
        <v/>
      </c>
      <c r="J176" s="16" t="str">
        <f t="shared" si="21"/>
        <v/>
      </c>
    </row>
    <row r="177" spans="1:10">
      <c r="A177" s="143">
        <v>168</v>
      </c>
      <c r="B177" s="144"/>
      <c r="C177" s="144"/>
      <c r="D177" s="144"/>
      <c r="E177" s="144"/>
      <c r="F177" s="146"/>
      <c r="G177" s="144"/>
      <c r="H177" s="145"/>
      <c r="I177" s="16" t="str">
        <f t="shared" si="20"/>
        <v/>
      </c>
      <c r="J177" s="16" t="str">
        <f t="shared" si="21"/>
        <v/>
      </c>
    </row>
    <row r="178" spans="1:10">
      <c r="A178" s="143">
        <v>169</v>
      </c>
      <c r="B178" s="144"/>
      <c r="C178" s="144"/>
      <c r="D178" s="144"/>
      <c r="E178" s="144"/>
      <c r="F178" s="146"/>
      <c r="G178" s="144"/>
      <c r="H178" s="145"/>
      <c r="I178" s="16" t="str">
        <f t="shared" si="20"/>
        <v/>
      </c>
      <c r="J178" s="16" t="str">
        <f t="shared" si="21"/>
        <v/>
      </c>
    </row>
    <row r="179" spans="1:10">
      <c r="A179" s="143">
        <v>170</v>
      </c>
      <c r="B179" s="144"/>
      <c r="C179" s="144"/>
      <c r="D179" s="144"/>
      <c r="E179" s="144"/>
      <c r="F179" s="146"/>
      <c r="G179" s="144"/>
      <c r="H179" s="145"/>
      <c r="I179" s="16" t="str">
        <f t="shared" si="20"/>
        <v/>
      </c>
      <c r="J179" s="16" t="str">
        <f t="shared" si="21"/>
        <v/>
      </c>
    </row>
    <row r="180" spans="1:10">
      <c r="A180" s="143">
        <v>171</v>
      </c>
      <c r="B180" s="144"/>
      <c r="C180" s="144"/>
      <c r="D180" s="144"/>
      <c r="E180" s="144"/>
      <c r="F180" s="146"/>
      <c r="G180" s="144"/>
      <c r="H180" s="145"/>
      <c r="I180" s="16" t="str">
        <f t="shared" si="20"/>
        <v/>
      </c>
      <c r="J180" s="16" t="str">
        <f t="shared" si="21"/>
        <v/>
      </c>
    </row>
    <row r="181" spans="1:10">
      <c r="A181" s="143">
        <v>172</v>
      </c>
      <c r="B181" s="144"/>
      <c r="C181" s="144"/>
      <c r="D181" s="144"/>
      <c r="E181" s="144"/>
      <c r="F181" s="146"/>
      <c r="G181" s="144"/>
      <c r="H181" s="145"/>
      <c r="I181" s="16" t="str">
        <f t="shared" si="20"/>
        <v/>
      </c>
      <c r="J181" s="16" t="str">
        <f t="shared" si="21"/>
        <v/>
      </c>
    </row>
    <row r="182" spans="1:10">
      <c r="A182" s="143">
        <v>173</v>
      </c>
      <c r="B182" s="144"/>
      <c r="C182" s="144"/>
      <c r="D182" s="144"/>
      <c r="E182" s="144"/>
      <c r="F182" s="146"/>
      <c r="G182" s="144"/>
      <c r="H182" s="145"/>
      <c r="I182" s="16" t="str">
        <f t="shared" si="20"/>
        <v/>
      </c>
      <c r="J182" s="16" t="str">
        <f t="shared" si="21"/>
        <v/>
      </c>
    </row>
    <row r="183" spans="1:10">
      <c r="A183" s="143">
        <v>174</v>
      </c>
      <c r="B183" s="144"/>
      <c r="C183" s="144"/>
      <c r="D183" s="144"/>
      <c r="E183" s="144"/>
      <c r="F183" s="146"/>
      <c r="G183" s="144"/>
      <c r="H183" s="145"/>
      <c r="I183" s="16" t="str">
        <f t="shared" si="20"/>
        <v/>
      </c>
      <c r="J183" s="16" t="str">
        <f t="shared" si="21"/>
        <v/>
      </c>
    </row>
    <row r="184" spans="1:10">
      <c r="A184" s="143">
        <v>175</v>
      </c>
      <c r="B184" s="144"/>
      <c r="C184" s="144"/>
      <c r="D184" s="144"/>
      <c r="E184" s="144"/>
      <c r="F184" s="146"/>
      <c r="G184" s="144"/>
      <c r="H184" s="145"/>
      <c r="I184" s="16" t="str">
        <f t="shared" si="20"/>
        <v/>
      </c>
      <c r="J184" s="16" t="str">
        <f t="shared" si="21"/>
        <v/>
      </c>
    </row>
    <row r="185" spans="1:10">
      <c r="A185" s="143">
        <v>176</v>
      </c>
      <c r="B185" s="144"/>
      <c r="C185" s="144"/>
      <c r="D185" s="144"/>
      <c r="E185" s="144"/>
      <c r="F185" s="146"/>
      <c r="G185" s="144"/>
      <c r="H185" s="145"/>
      <c r="I185" s="16" t="str">
        <f t="shared" si="20"/>
        <v/>
      </c>
      <c r="J185" s="16" t="str">
        <f t="shared" si="21"/>
        <v/>
      </c>
    </row>
    <row r="186" spans="1:10">
      <c r="A186" s="143">
        <v>177</v>
      </c>
      <c r="B186" s="144"/>
      <c r="C186" s="144"/>
      <c r="D186" s="144"/>
      <c r="E186" s="144"/>
      <c r="F186" s="146"/>
      <c r="G186" s="144"/>
      <c r="H186" s="145"/>
      <c r="I186" s="16" t="str">
        <f t="shared" si="20"/>
        <v/>
      </c>
      <c r="J186" s="16" t="str">
        <f t="shared" si="21"/>
        <v/>
      </c>
    </row>
    <row r="187" spans="1:10">
      <c r="A187" s="143">
        <v>178</v>
      </c>
      <c r="B187" s="144"/>
      <c r="C187" s="144"/>
      <c r="D187" s="144"/>
      <c r="E187" s="144"/>
      <c r="F187" s="146"/>
      <c r="G187" s="144"/>
      <c r="H187" s="145"/>
      <c r="I187" s="16" t="str">
        <f t="shared" si="20"/>
        <v/>
      </c>
      <c r="J187" s="16" t="str">
        <f t="shared" si="21"/>
        <v/>
      </c>
    </row>
    <row r="188" spans="1:10">
      <c r="A188" s="143">
        <v>179</v>
      </c>
      <c r="B188" s="144"/>
      <c r="C188" s="144"/>
      <c r="D188" s="144"/>
      <c r="E188" s="144"/>
      <c r="F188" s="146"/>
      <c r="G188" s="144"/>
      <c r="H188" s="145"/>
      <c r="I188" s="16" t="str">
        <f t="shared" si="20"/>
        <v/>
      </c>
      <c r="J188" s="16" t="str">
        <f t="shared" si="21"/>
        <v/>
      </c>
    </row>
    <row r="189" spans="1:10">
      <c r="A189" s="143">
        <v>180</v>
      </c>
      <c r="B189" s="144"/>
      <c r="C189" s="144"/>
      <c r="D189" s="144"/>
      <c r="E189" s="144"/>
      <c r="F189" s="146"/>
      <c r="G189" s="144"/>
      <c r="H189" s="145"/>
      <c r="I189" s="16" t="str">
        <f t="shared" si="20"/>
        <v/>
      </c>
      <c r="J189" s="16" t="str">
        <f t="shared" si="21"/>
        <v/>
      </c>
    </row>
    <row r="190" spans="1:10">
      <c r="A190" s="143">
        <v>181</v>
      </c>
      <c r="B190" s="144"/>
      <c r="C190" s="144"/>
      <c r="D190" s="144"/>
      <c r="E190" s="144"/>
      <c r="F190" s="146"/>
      <c r="G190" s="144"/>
      <c r="H190" s="145"/>
      <c r="I190" s="16" t="str">
        <f t="shared" si="20"/>
        <v/>
      </c>
      <c r="J190" s="16" t="str">
        <f t="shared" si="21"/>
        <v/>
      </c>
    </row>
    <row r="191" spans="1:10">
      <c r="A191" s="143">
        <v>182</v>
      </c>
      <c r="B191" s="144"/>
      <c r="C191" s="144"/>
      <c r="D191" s="144"/>
      <c r="E191" s="144"/>
      <c r="F191" s="146"/>
      <c r="G191" s="144"/>
      <c r="H191" s="145"/>
      <c r="I191" s="16" t="str">
        <f t="shared" si="20"/>
        <v/>
      </c>
      <c r="J191" s="16" t="str">
        <f t="shared" si="21"/>
        <v/>
      </c>
    </row>
    <row r="192" spans="1:10">
      <c r="A192" s="143">
        <v>183</v>
      </c>
      <c r="B192" s="144"/>
      <c r="C192" s="144"/>
      <c r="D192" s="144"/>
      <c r="E192" s="144"/>
      <c r="F192" s="146"/>
      <c r="G192" s="144"/>
      <c r="H192" s="145"/>
      <c r="I192" s="16" t="str">
        <f t="shared" si="20"/>
        <v/>
      </c>
      <c r="J192" s="16" t="str">
        <f t="shared" si="21"/>
        <v/>
      </c>
    </row>
    <row r="193" spans="1:10">
      <c r="A193" s="143">
        <v>184</v>
      </c>
      <c r="B193" s="144"/>
      <c r="C193" s="144"/>
      <c r="D193" s="144"/>
      <c r="E193" s="144"/>
      <c r="F193" s="146"/>
      <c r="G193" s="144"/>
      <c r="H193" s="145"/>
      <c r="I193" s="16" t="str">
        <f t="shared" si="20"/>
        <v/>
      </c>
      <c r="J193" s="16" t="str">
        <f t="shared" si="21"/>
        <v/>
      </c>
    </row>
    <row r="194" spans="1:10">
      <c r="A194" s="143">
        <v>185</v>
      </c>
      <c r="B194" s="144"/>
      <c r="C194" s="144"/>
      <c r="D194" s="144"/>
      <c r="E194" s="144"/>
      <c r="F194" s="146"/>
      <c r="G194" s="144"/>
      <c r="H194" s="145"/>
      <c r="I194" s="16" t="str">
        <f t="shared" si="20"/>
        <v/>
      </c>
      <c r="J194" s="16" t="str">
        <f t="shared" si="21"/>
        <v/>
      </c>
    </row>
    <row r="195" spans="1:10">
      <c r="A195" s="143">
        <v>186</v>
      </c>
      <c r="B195" s="144"/>
      <c r="C195" s="144"/>
      <c r="D195" s="144"/>
      <c r="E195" s="144"/>
      <c r="F195" s="146"/>
      <c r="G195" s="144"/>
      <c r="H195" s="145"/>
      <c r="I195" s="16" t="str">
        <f t="shared" si="20"/>
        <v/>
      </c>
      <c r="J195" s="16" t="str">
        <f t="shared" si="21"/>
        <v/>
      </c>
    </row>
    <row r="196" spans="1:10">
      <c r="A196" s="143">
        <v>187</v>
      </c>
      <c r="B196" s="144"/>
      <c r="C196" s="144"/>
      <c r="D196" s="144"/>
      <c r="E196" s="144"/>
      <c r="F196" s="146"/>
      <c r="G196" s="144"/>
      <c r="H196" s="145"/>
      <c r="I196" s="16" t="str">
        <f t="shared" si="20"/>
        <v/>
      </c>
      <c r="J196" s="16" t="str">
        <f t="shared" si="21"/>
        <v/>
      </c>
    </row>
    <row r="197" spans="1:10">
      <c r="A197" s="143">
        <v>188</v>
      </c>
      <c r="B197" s="144"/>
      <c r="C197" s="144"/>
      <c r="D197" s="144"/>
      <c r="E197" s="144"/>
      <c r="F197" s="146"/>
      <c r="G197" s="144"/>
      <c r="H197" s="145"/>
      <c r="I197" s="16" t="str">
        <f t="shared" si="20"/>
        <v/>
      </c>
      <c r="J197" s="16" t="str">
        <f t="shared" si="21"/>
        <v/>
      </c>
    </row>
    <row r="198" spans="1:10">
      <c r="A198" s="143">
        <v>189</v>
      </c>
      <c r="B198" s="144"/>
      <c r="C198" s="144"/>
      <c r="D198" s="144"/>
      <c r="E198" s="144"/>
      <c r="F198" s="146"/>
      <c r="G198" s="144"/>
      <c r="H198" s="145"/>
      <c r="I198" s="16" t="str">
        <f t="shared" si="20"/>
        <v/>
      </c>
      <c r="J198" s="16" t="str">
        <f t="shared" si="21"/>
        <v/>
      </c>
    </row>
    <row r="199" spans="1:10">
      <c r="A199" s="143">
        <v>190</v>
      </c>
      <c r="B199" s="144"/>
      <c r="C199" s="144"/>
      <c r="D199" s="144"/>
      <c r="E199" s="144"/>
      <c r="F199" s="146"/>
      <c r="G199" s="144"/>
      <c r="H199" s="145"/>
      <c r="I199" s="16" t="str">
        <f t="shared" si="20"/>
        <v/>
      </c>
      <c r="J199" s="16" t="str">
        <f t="shared" si="21"/>
        <v/>
      </c>
    </row>
    <row r="200" spans="1:10">
      <c r="A200" s="143">
        <v>191</v>
      </c>
      <c r="B200" s="144"/>
      <c r="C200" s="144"/>
      <c r="D200" s="144"/>
      <c r="E200" s="144"/>
      <c r="F200" s="146"/>
      <c r="G200" s="144"/>
      <c r="H200" s="145"/>
      <c r="I200" s="16" t="str">
        <f t="shared" si="20"/>
        <v/>
      </c>
      <c r="J200" s="16" t="str">
        <f t="shared" si="21"/>
        <v/>
      </c>
    </row>
    <row r="201" spans="1:10">
      <c r="A201" s="143">
        <v>192</v>
      </c>
      <c r="B201" s="144"/>
      <c r="C201" s="144"/>
      <c r="D201" s="144"/>
      <c r="E201" s="144"/>
      <c r="F201" s="146"/>
      <c r="G201" s="144"/>
      <c r="H201" s="145"/>
      <c r="I201" s="16" t="str">
        <f t="shared" si="20"/>
        <v/>
      </c>
      <c r="J201" s="16" t="str">
        <f t="shared" si="21"/>
        <v/>
      </c>
    </row>
    <row r="202" spans="1:10">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c r="A203" s="143">
        <v>194</v>
      </c>
      <c r="B203" s="144"/>
      <c r="C203" s="144"/>
      <c r="D203" s="144"/>
      <c r="E203" s="144"/>
      <c r="F203" s="146"/>
      <c r="G203" s="144"/>
      <c r="H203" s="145"/>
      <c r="I203" s="16" t="str">
        <f t="shared" si="22"/>
        <v/>
      </c>
      <c r="J203" s="16" t="str">
        <f t="shared" si="23"/>
        <v/>
      </c>
    </row>
    <row r="204" spans="1:10">
      <c r="A204" s="143">
        <v>195</v>
      </c>
      <c r="B204" s="144"/>
      <c r="C204" s="144"/>
      <c r="D204" s="144"/>
      <c r="E204" s="144"/>
      <c r="F204" s="146"/>
      <c r="G204" s="144"/>
      <c r="H204" s="145"/>
      <c r="I204" s="16" t="str">
        <f t="shared" si="22"/>
        <v/>
      </c>
      <c r="J204" s="16" t="str">
        <f t="shared" si="23"/>
        <v/>
      </c>
    </row>
    <row r="205" spans="1:10">
      <c r="A205" s="143">
        <v>196</v>
      </c>
      <c r="B205" s="144"/>
      <c r="C205" s="144"/>
      <c r="D205" s="144"/>
      <c r="E205" s="144"/>
      <c r="F205" s="146"/>
      <c r="G205" s="144"/>
      <c r="H205" s="145"/>
      <c r="I205" s="16" t="str">
        <f t="shared" si="22"/>
        <v/>
      </c>
      <c r="J205" s="16" t="str">
        <f t="shared" si="23"/>
        <v/>
      </c>
    </row>
    <row r="206" spans="1:10">
      <c r="A206" s="143">
        <v>197</v>
      </c>
      <c r="B206" s="144"/>
      <c r="C206" s="144"/>
      <c r="D206" s="144"/>
      <c r="E206" s="144"/>
      <c r="F206" s="146"/>
      <c r="G206" s="144"/>
      <c r="H206" s="145"/>
      <c r="I206" s="16" t="str">
        <f t="shared" si="22"/>
        <v/>
      </c>
      <c r="J206" s="16" t="str">
        <f t="shared" si="23"/>
        <v/>
      </c>
    </row>
    <row r="207" spans="1:10">
      <c r="A207" s="143">
        <v>198</v>
      </c>
      <c r="B207" s="144"/>
      <c r="C207" s="144"/>
      <c r="D207" s="144"/>
      <c r="E207" s="144"/>
      <c r="F207" s="146"/>
      <c r="G207" s="144"/>
      <c r="H207" s="145"/>
      <c r="I207" s="16" t="str">
        <f t="shared" si="22"/>
        <v/>
      </c>
      <c r="J207" s="16" t="str">
        <f t="shared" si="23"/>
        <v/>
      </c>
    </row>
    <row r="208" spans="1:10">
      <c r="A208" s="143">
        <v>199</v>
      </c>
      <c r="B208" s="144"/>
      <c r="C208" s="144"/>
      <c r="D208" s="144"/>
      <c r="E208" s="144"/>
      <c r="F208" s="146"/>
      <c r="G208" s="144"/>
      <c r="H208" s="145"/>
      <c r="I208" s="16" t="str">
        <f t="shared" si="22"/>
        <v/>
      </c>
      <c r="J208" s="16" t="str">
        <f t="shared" si="23"/>
        <v/>
      </c>
    </row>
    <row r="209" spans="1:10">
      <c r="A209" s="143">
        <v>200</v>
      </c>
      <c r="B209" s="144"/>
      <c r="C209" s="144"/>
      <c r="D209" s="144"/>
      <c r="E209" s="144"/>
      <c r="F209" s="146"/>
      <c r="G209" s="144"/>
      <c r="H209" s="145"/>
      <c r="I209" s="16" t="str">
        <f t="shared" si="22"/>
        <v/>
      </c>
      <c r="J209" s="16" t="str">
        <f t="shared" si="23"/>
        <v/>
      </c>
    </row>
    <row r="210" spans="1:10">
      <c r="A210" s="143">
        <v>201</v>
      </c>
      <c r="B210" s="144"/>
      <c r="C210" s="144"/>
      <c r="D210" s="144"/>
      <c r="E210" s="144"/>
      <c r="F210" s="146"/>
      <c r="G210" s="144"/>
      <c r="H210" s="145"/>
      <c r="I210" s="16" t="str">
        <f t="shared" si="22"/>
        <v/>
      </c>
      <c r="J210" s="16" t="str">
        <f t="shared" si="23"/>
        <v/>
      </c>
    </row>
    <row r="211" spans="1:10">
      <c r="A211" s="143">
        <v>202</v>
      </c>
      <c r="B211" s="144"/>
      <c r="C211" s="144"/>
      <c r="D211" s="144"/>
      <c r="E211" s="144"/>
      <c r="F211" s="146"/>
      <c r="G211" s="144"/>
      <c r="H211" s="145"/>
      <c r="I211" s="16" t="str">
        <f t="shared" si="22"/>
        <v/>
      </c>
      <c r="J211" s="16" t="str">
        <f t="shared" si="23"/>
        <v/>
      </c>
    </row>
    <row r="212" spans="1:10">
      <c r="A212" s="143">
        <v>203</v>
      </c>
      <c r="B212" s="144"/>
      <c r="C212" s="144"/>
      <c r="D212" s="144"/>
      <c r="E212" s="144"/>
      <c r="F212" s="146"/>
      <c r="G212" s="144"/>
      <c r="H212" s="145"/>
      <c r="I212" s="16" t="str">
        <f t="shared" si="22"/>
        <v/>
      </c>
      <c r="J212" s="16" t="str">
        <f t="shared" si="23"/>
        <v/>
      </c>
    </row>
    <row r="213" spans="1:10">
      <c r="A213" s="143">
        <v>204</v>
      </c>
      <c r="B213" s="144"/>
      <c r="C213" s="144"/>
      <c r="D213" s="144"/>
      <c r="E213" s="144"/>
      <c r="F213" s="146"/>
      <c r="G213" s="144"/>
      <c r="H213" s="145"/>
      <c r="I213" s="16" t="str">
        <f t="shared" si="22"/>
        <v/>
      </c>
      <c r="J213" s="16" t="str">
        <f t="shared" si="23"/>
        <v/>
      </c>
    </row>
    <row r="214" spans="1:10">
      <c r="A214" s="143">
        <v>205</v>
      </c>
      <c r="B214" s="144"/>
      <c r="C214" s="144"/>
      <c r="D214" s="144"/>
      <c r="E214" s="144"/>
      <c r="F214" s="146"/>
      <c r="G214" s="144"/>
      <c r="H214" s="145"/>
      <c r="I214" s="16" t="str">
        <f t="shared" si="22"/>
        <v/>
      </c>
      <c r="J214" s="16" t="str">
        <f t="shared" si="23"/>
        <v/>
      </c>
    </row>
    <row r="215" spans="1:10">
      <c r="A215" s="143">
        <v>206</v>
      </c>
      <c r="B215" s="144"/>
      <c r="C215" s="144"/>
      <c r="D215" s="144"/>
      <c r="E215" s="144"/>
      <c r="F215" s="146"/>
      <c r="G215" s="144"/>
      <c r="H215" s="145"/>
      <c r="I215" s="16" t="str">
        <f t="shared" si="22"/>
        <v/>
      </c>
      <c r="J215" s="16" t="str">
        <f t="shared" si="23"/>
        <v/>
      </c>
    </row>
    <row r="216" spans="1:10">
      <c r="A216" s="143">
        <v>207</v>
      </c>
      <c r="B216" s="144"/>
      <c r="C216" s="144"/>
      <c r="D216" s="144"/>
      <c r="E216" s="144"/>
      <c r="F216" s="146"/>
      <c r="G216" s="144"/>
      <c r="H216" s="145"/>
      <c r="I216" s="16" t="str">
        <f t="shared" si="22"/>
        <v/>
      </c>
      <c r="J216" s="16" t="str">
        <f t="shared" si="23"/>
        <v/>
      </c>
    </row>
    <row r="217" spans="1:10">
      <c r="A217" s="143">
        <v>208</v>
      </c>
      <c r="B217" s="144"/>
      <c r="C217" s="144"/>
      <c r="D217" s="144"/>
      <c r="E217" s="144"/>
      <c r="F217" s="146"/>
      <c r="G217" s="144"/>
      <c r="H217" s="145"/>
      <c r="I217" s="16" t="str">
        <f t="shared" si="22"/>
        <v/>
      </c>
      <c r="J217" s="16" t="str">
        <f t="shared" si="23"/>
        <v/>
      </c>
    </row>
    <row r="218" spans="1:10">
      <c r="A218" s="143">
        <v>209</v>
      </c>
      <c r="B218" s="144"/>
      <c r="C218" s="144"/>
      <c r="D218" s="144"/>
      <c r="E218" s="144"/>
      <c r="F218" s="146"/>
      <c r="G218" s="144"/>
      <c r="H218" s="145"/>
      <c r="I218" s="16" t="str">
        <f t="shared" si="22"/>
        <v/>
      </c>
      <c r="J218" s="16" t="str">
        <f t="shared" si="23"/>
        <v/>
      </c>
    </row>
    <row r="219" spans="1:10">
      <c r="A219" s="143">
        <v>210</v>
      </c>
      <c r="B219" s="144"/>
      <c r="C219" s="144"/>
      <c r="D219" s="144"/>
      <c r="E219" s="144"/>
      <c r="F219" s="146"/>
      <c r="G219" s="144"/>
      <c r="H219" s="145"/>
      <c r="I219" s="16" t="str">
        <f t="shared" si="22"/>
        <v/>
      </c>
      <c r="J219" s="16" t="str">
        <f t="shared" si="23"/>
        <v/>
      </c>
    </row>
    <row r="220" spans="1:10">
      <c r="A220" s="143">
        <v>211</v>
      </c>
      <c r="B220" s="144"/>
      <c r="C220" s="144"/>
      <c r="D220" s="144"/>
      <c r="E220" s="144"/>
      <c r="F220" s="146"/>
      <c r="G220" s="144"/>
      <c r="H220" s="145"/>
      <c r="I220" s="16" t="str">
        <f t="shared" si="22"/>
        <v/>
      </c>
      <c r="J220" s="16" t="str">
        <f t="shared" si="23"/>
        <v/>
      </c>
    </row>
    <row r="221" spans="1:10">
      <c r="A221" s="143">
        <v>212</v>
      </c>
      <c r="B221" s="144"/>
      <c r="C221" s="144"/>
      <c r="D221" s="144"/>
      <c r="E221" s="144"/>
      <c r="F221" s="146"/>
      <c r="G221" s="144"/>
      <c r="H221" s="145"/>
      <c r="I221" s="16" t="str">
        <f t="shared" si="22"/>
        <v/>
      </c>
      <c r="J221" s="16" t="str">
        <f t="shared" si="23"/>
        <v/>
      </c>
    </row>
    <row r="222" spans="1:10">
      <c r="A222" s="143">
        <v>213</v>
      </c>
      <c r="B222" s="144"/>
      <c r="C222" s="144"/>
      <c r="D222" s="144"/>
      <c r="E222" s="144"/>
      <c r="F222" s="146"/>
      <c r="G222" s="144"/>
      <c r="H222" s="145"/>
      <c r="I222" s="16" t="str">
        <f t="shared" si="22"/>
        <v/>
      </c>
      <c r="J222" s="16" t="str">
        <f t="shared" si="23"/>
        <v/>
      </c>
    </row>
    <row r="223" spans="1:10">
      <c r="A223" s="143">
        <v>214</v>
      </c>
      <c r="B223" s="144"/>
      <c r="C223" s="144"/>
      <c r="D223" s="144"/>
      <c r="E223" s="144"/>
      <c r="F223" s="146"/>
      <c r="G223" s="144"/>
      <c r="H223" s="145"/>
      <c r="I223" s="16" t="str">
        <f t="shared" si="22"/>
        <v/>
      </c>
      <c r="J223" s="16" t="str">
        <f t="shared" si="23"/>
        <v/>
      </c>
    </row>
    <row r="224" spans="1:10">
      <c r="A224" s="143">
        <v>215</v>
      </c>
      <c r="B224" s="144"/>
      <c r="C224" s="144"/>
      <c r="D224" s="144"/>
      <c r="E224" s="144"/>
      <c r="F224" s="146"/>
      <c r="G224" s="144"/>
      <c r="H224" s="145"/>
      <c r="I224" s="16" t="str">
        <f t="shared" si="22"/>
        <v/>
      </c>
      <c r="J224" s="16" t="str">
        <f t="shared" si="23"/>
        <v/>
      </c>
    </row>
    <row r="225" spans="1:10">
      <c r="A225" s="143">
        <v>216</v>
      </c>
      <c r="B225" s="144"/>
      <c r="C225" s="144"/>
      <c r="D225" s="144"/>
      <c r="E225" s="144"/>
      <c r="F225" s="146"/>
      <c r="G225" s="144"/>
      <c r="H225" s="145"/>
      <c r="I225" s="16" t="str">
        <f t="shared" si="22"/>
        <v/>
      </c>
      <c r="J225" s="16" t="str">
        <f t="shared" si="23"/>
        <v/>
      </c>
    </row>
    <row r="226" spans="1:10">
      <c r="A226" s="143">
        <v>217</v>
      </c>
      <c r="B226" s="144"/>
      <c r="C226" s="144"/>
      <c r="D226" s="144"/>
      <c r="E226" s="144"/>
      <c r="F226" s="146"/>
      <c r="G226" s="144"/>
      <c r="H226" s="145"/>
      <c r="I226" s="16" t="str">
        <f t="shared" si="22"/>
        <v/>
      </c>
      <c r="J226" s="16" t="str">
        <f t="shared" si="23"/>
        <v/>
      </c>
    </row>
    <row r="227" spans="1:10">
      <c r="A227" s="143">
        <v>218</v>
      </c>
      <c r="B227" s="144"/>
      <c r="C227" s="144"/>
      <c r="D227" s="144"/>
      <c r="E227" s="144"/>
      <c r="F227" s="146"/>
      <c r="G227" s="144"/>
      <c r="H227" s="145"/>
      <c r="I227" s="16" t="str">
        <f t="shared" si="22"/>
        <v/>
      </c>
      <c r="J227" s="16" t="str">
        <f t="shared" si="23"/>
        <v/>
      </c>
    </row>
    <row r="228" spans="1:10">
      <c r="A228" s="143">
        <v>219</v>
      </c>
      <c r="B228" s="144"/>
      <c r="C228" s="144"/>
      <c r="D228" s="144"/>
      <c r="E228" s="144"/>
      <c r="F228" s="146"/>
      <c r="G228" s="144"/>
      <c r="H228" s="145"/>
      <c r="I228" s="16" t="str">
        <f t="shared" si="22"/>
        <v/>
      </c>
      <c r="J228" s="16" t="str">
        <f t="shared" si="23"/>
        <v/>
      </c>
    </row>
    <row r="229" spans="1:10">
      <c r="A229" s="143">
        <v>220</v>
      </c>
      <c r="B229" s="144"/>
      <c r="C229" s="144"/>
      <c r="D229" s="144"/>
      <c r="E229" s="144"/>
      <c r="F229" s="146"/>
      <c r="G229" s="144"/>
      <c r="H229" s="145"/>
      <c r="I229" s="16" t="str">
        <f t="shared" si="22"/>
        <v/>
      </c>
      <c r="J229" s="16" t="str">
        <f t="shared" si="23"/>
        <v/>
      </c>
    </row>
    <row r="230" spans="1:10">
      <c r="A230" s="143">
        <v>221</v>
      </c>
      <c r="B230" s="144"/>
      <c r="C230" s="144"/>
      <c r="D230" s="144"/>
      <c r="E230" s="144"/>
      <c r="F230" s="146"/>
      <c r="G230" s="144"/>
      <c r="H230" s="145"/>
      <c r="I230" s="16" t="str">
        <f t="shared" si="22"/>
        <v/>
      </c>
      <c r="J230" s="16" t="str">
        <f t="shared" si="23"/>
        <v/>
      </c>
    </row>
    <row r="231" spans="1:10">
      <c r="A231" s="143">
        <v>222</v>
      </c>
      <c r="B231" s="144"/>
      <c r="C231" s="144"/>
      <c r="D231" s="144"/>
      <c r="E231" s="144"/>
      <c r="F231" s="146"/>
      <c r="G231" s="144"/>
      <c r="H231" s="145"/>
      <c r="I231" s="16" t="str">
        <f t="shared" si="22"/>
        <v/>
      </c>
      <c r="J231" s="16" t="str">
        <f t="shared" si="23"/>
        <v/>
      </c>
    </row>
    <row r="232" spans="1:10">
      <c r="A232" s="143">
        <v>223</v>
      </c>
      <c r="B232" s="144"/>
      <c r="C232" s="144"/>
      <c r="D232" s="144"/>
      <c r="E232" s="144"/>
      <c r="F232" s="146"/>
      <c r="G232" s="144"/>
      <c r="H232" s="145"/>
      <c r="I232" s="16" t="str">
        <f t="shared" si="22"/>
        <v/>
      </c>
      <c r="J232" s="16" t="str">
        <f t="shared" si="23"/>
        <v/>
      </c>
    </row>
    <row r="233" spans="1:10">
      <c r="A233" s="143">
        <v>224</v>
      </c>
      <c r="B233" s="144"/>
      <c r="C233" s="144"/>
      <c r="D233" s="144"/>
      <c r="E233" s="144"/>
      <c r="F233" s="146"/>
      <c r="G233" s="144"/>
      <c r="H233" s="145"/>
      <c r="I233" s="16" t="str">
        <f t="shared" si="22"/>
        <v/>
      </c>
      <c r="J233" s="16" t="str">
        <f t="shared" si="23"/>
        <v/>
      </c>
    </row>
    <row r="234" spans="1:10">
      <c r="A234" s="143">
        <v>225</v>
      </c>
      <c r="B234" s="144"/>
      <c r="C234" s="144"/>
      <c r="D234" s="144"/>
      <c r="E234" s="144"/>
      <c r="F234" s="146"/>
      <c r="G234" s="144"/>
      <c r="H234" s="145"/>
      <c r="I234" s="16" t="str">
        <f t="shared" si="22"/>
        <v/>
      </c>
      <c r="J234" s="16" t="str">
        <f t="shared" si="23"/>
        <v/>
      </c>
    </row>
    <row r="235" spans="1:10">
      <c r="A235" s="143">
        <v>226</v>
      </c>
      <c r="B235" s="144"/>
      <c r="C235" s="144"/>
      <c r="D235" s="144"/>
      <c r="E235" s="144"/>
      <c r="F235" s="146"/>
      <c r="G235" s="144"/>
      <c r="H235" s="145"/>
      <c r="I235" s="16" t="str">
        <f t="shared" si="22"/>
        <v/>
      </c>
      <c r="J235" s="16" t="str">
        <f t="shared" si="23"/>
        <v/>
      </c>
    </row>
    <row r="236" spans="1:10">
      <c r="A236" s="143">
        <v>227</v>
      </c>
      <c r="B236" s="144"/>
      <c r="C236" s="144"/>
      <c r="D236" s="144"/>
      <c r="E236" s="144"/>
      <c r="F236" s="146"/>
      <c r="G236" s="144"/>
      <c r="H236" s="145"/>
      <c r="I236" s="16" t="str">
        <f t="shared" si="22"/>
        <v/>
      </c>
      <c r="J236" s="16" t="str">
        <f t="shared" si="23"/>
        <v/>
      </c>
    </row>
    <row r="237" spans="1:10">
      <c r="A237" s="143">
        <v>228</v>
      </c>
      <c r="B237" s="144"/>
      <c r="C237" s="144"/>
      <c r="D237" s="144"/>
      <c r="E237" s="144"/>
      <c r="F237" s="146"/>
      <c r="G237" s="144"/>
      <c r="H237" s="145"/>
      <c r="I237" s="16" t="str">
        <f t="shared" si="22"/>
        <v/>
      </c>
      <c r="J237" s="16" t="str">
        <f t="shared" si="23"/>
        <v/>
      </c>
    </row>
    <row r="238" spans="1:10">
      <c r="A238" s="143">
        <v>229</v>
      </c>
      <c r="B238" s="144"/>
      <c r="C238" s="144"/>
      <c r="D238" s="144"/>
      <c r="E238" s="144"/>
      <c r="F238" s="146"/>
      <c r="G238" s="144"/>
      <c r="H238" s="145"/>
      <c r="I238" s="16" t="str">
        <f t="shared" si="22"/>
        <v/>
      </c>
      <c r="J238" s="16" t="str">
        <f t="shared" si="23"/>
        <v/>
      </c>
    </row>
    <row r="239" spans="1:10">
      <c r="A239" s="143">
        <v>230</v>
      </c>
      <c r="B239" s="144"/>
      <c r="C239" s="144"/>
      <c r="D239" s="144"/>
      <c r="E239" s="144"/>
      <c r="F239" s="146"/>
      <c r="G239" s="144"/>
      <c r="H239" s="145"/>
      <c r="I239" s="16" t="str">
        <f t="shared" si="22"/>
        <v/>
      </c>
      <c r="J239" s="16" t="str">
        <f t="shared" si="23"/>
        <v/>
      </c>
    </row>
    <row r="240" spans="1:10">
      <c r="A240" s="143">
        <v>231</v>
      </c>
      <c r="B240" s="144"/>
      <c r="C240" s="144"/>
      <c r="D240" s="144"/>
      <c r="E240" s="144"/>
      <c r="F240" s="146"/>
      <c r="G240" s="144"/>
      <c r="H240" s="145"/>
      <c r="I240" s="16" t="str">
        <f t="shared" si="22"/>
        <v/>
      </c>
      <c r="J240" s="16" t="str">
        <f t="shared" si="23"/>
        <v/>
      </c>
    </row>
    <row r="241" spans="1:10">
      <c r="A241" s="143">
        <v>232</v>
      </c>
      <c r="B241" s="144"/>
      <c r="C241" s="144"/>
      <c r="D241" s="144"/>
      <c r="E241" s="144"/>
      <c r="F241" s="146"/>
      <c r="G241" s="144"/>
      <c r="H241" s="145"/>
      <c r="I241" s="16" t="str">
        <f t="shared" si="22"/>
        <v/>
      </c>
      <c r="J241" s="16" t="str">
        <f t="shared" si="23"/>
        <v/>
      </c>
    </row>
    <row r="242" spans="1:10">
      <c r="A242" s="143">
        <v>233</v>
      </c>
      <c r="B242" s="144"/>
      <c r="C242" s="144"/>
      <c r="D242" s="144"/>
      <c r="E242" s="144"/>
      <c r="F242" s="146"/>
      <c r="G242" s="144"/>
      <c r="H242" s="145"/>
      <c r="I242" s="16" t="str">
        <f t="shared" si="22"/>
        <v/>
      </c>
      <c r="J242" s="16" t="str">
        <f t="shared" si="23"/>
        <v/>
      </c>
    </row>
    <row r="243" spans="1:10">
      <c r="A243" s="143">
        <v>234</v>
      </c>
      <c r="B243" s="144"/>
      <c r="C243" s="144"/>
      <c r="D243" s="144"/>
      <c r="E243" s="144"/>
      <c r="F243" s="146"/>
      <c r="G243" s="144"/>
      <c r="H243" s="145"/>
      <c r="I243" s="16" t="str">
        <f t="shared" si="22"/>
        <v/>
      </c>
      <c r="J243" s="16" t="str">
        <f t="shared" si="23"/>
        <v/>
      </c>
    </row>
    <row r="244" spans="1:10">
      <c r="A244" s="143">
        <v>235</v>
      </c>
      <c r="B244" s="144"/>
      <c r="C244" s="144"/>
      <c r="D244" s="144"/>
      <c r="E244" s="144"/>
      <c r="F244" s="146"/>
      <c r="G244" s="144"/>
      <c r="H244" s="145"/>
      <c r="I244" s="16" t="str">
        <f t="shared" si="22"/>
        <v/>
      </c>
      <c r="J244" s="16" t="str">
        <f t="shared" si="23"/>
        <v/>
      </c>
    </row>
    <row r="245" spans="1:10">
      <c r="A245" s="143">
        <v>236</v>
      </c>
      <c r="B245" s="144"/>
      <c r="C245" s="144"/>
      <c r="D245" s="144"/>
      <c r="E245" s="144"/>
      <c r="F245" s="146"/>
      <c r="G245" s="144"/>
      <c r="H245" s="145"/>
      <c r="I245" s="16" t="str">
        <f t="shared" si="22"/>
        <v/>
      </c>
      <c r="J245" s="16" t="str">
        <f t="shared" si="23"/>
        <v/>
      </c>
    </row>
    <row r="246" spans="1:10">
      <c r="A246" s="143">
        <v>237</v>
      </c>
      <c r="B246" s="144"/>
      <c r="C246" s="144"/>
      <c r="D246" s="144"/>
      <c r="E246" s="144"/>
      <c r="F246" s="146"/>
      <c r="G246" s="144"/>
      <c r="H246" s="145"/>
      <c r="I246" s="16" t="str">
        <f t="shared" si="22"/>
        <v/>
      </c>
      <c r="J246" s="16" t="str">
        <f t="shared" si="23"/>
        <v/>
      </c>
    </row>
    <row r="247" spans="1:10">
      <c r="A247" s="143">
        <v>238</v>
      </c>
      <c r="B247" s="144"/>
      <c r="C247" s="144"/>
      <c r="D247" s="144"/>
      <c r="E247" s="144"/>
      <c r="F247" s="146"/>
      <c r="G247" s="144"/>
      <c r="H247" s="145"/>
      <c r="I247" s="16" t="str">
        <f t="shared" si="22"/>
        <v/>
      </c>
      <c r="J247" s="16" t="str">
        <f t="shared" si="23"/>
        <v/>
      </c>
    </row>
    <row r="248" spans="1:10">
      <c r="A248" s="143">
        <v>239</v>
      </c>
      <c r="B248" s="144"/>
      <c r="C248" s="144"/>
      <c r="D248" s="144"/>
      <c r="E248" s="144"/>
      <c r="F248" s="146"/>
      <c r="G248" s="144"/>
      <c r="H248" s="145"/>
      <c r="I248" s="16" t="str">
        <f t="shared" si="22"/>
        <v/>
      </c>
      <c r="J248" s="16" t="str">
        <f t="shared" si="23"/>
        <v/>
      </c>
    </row>
    <row r="249" spans="1:10">
      <c r="A249" s="143">
        <v>240</v>
      </c>
      <c r="B249" s="144"/>
      <c r="C249" s="144"/>
      <c r="D249" s="144"/>
      <c r="E249" s="144"/>
      <c r="F249" s="146"/>
      <c r="G249" s="144"/>
      <c r="H249" s="145"/>
      <c r="I249" s="16" t="str">
        <f t="shared" si="22"/>
        <v/>
      </c>
      <c r="J249" s="16" t="str">
        <f t="shared" si="23"/>
        <v/>
      </c>
    </row>
    <row r="250" spans="1:10">
      <c r="A250" s="143">
        <v>241</v>
      </c>
      <c r="B250" s="144"/>
      <c r="C250" s="144"/>
      <c r="D250" s="144"/>
      <c r="E250" s="144"/>
      <c r="F250" s="146"/>
      <c r="G250" s="144"/>
      <c r="H250" s="145"/>
      <c r="I250" s="16" t="str">
        <f t="shared" si="22"/>
        <v/>
      </c>
      <c r="J250" s="16" t="str">
        <f t="shared" si="23"/>
        <v/>
      </c>
    </row>
    <row r="251" spans="1:10">
      <c r="A251" s="143">
        <v>242</v>
      </c>
      <c r="B251" s="144"/>
      <c r="C251" s="144"/>
      <c r="D251" s="144"/>
      <c r="E251" s="144"/>
      <c r="F251" s="146"/>
      <c r="G251" s="144"/>
      <c r="H251" s="145"/>
      <c r="I251" s="16" t="str">
        <f t="shared" si="22"/>
        <v/>
      </c>
      <c r="J251" s="16" t="str">
        <f t="shared" si="23"/>
        <v/>
      </c>
    </row>
    <row r="252" spans="1:10">
      <c r="A252" s="143">
        <v>243</v>
      </c>
      <c r="B252" s="144"/>
      <c r="C252" s="144"/>
      <c r="D252" s="144"/>
      <c r="E252" s="144"/>
      <c r="F252" s="146"/>
      <c r="G252" s="144"/>
      <c r="H252" s="145"/>
      <c r="I252" s="16" t="str">
        <f t="shared" si="22"/>
        <v/>
      </c>
      <c r="J252" s="16" t="str">
        <f t="shared" si="23"/>
        <v/>
      </c>
    </row>
    <row r="253" spans="1:10">
      <c r="A253" s="143">
        <v>244</v>
      </c>
      <c r="B253" s="144"/>
      <c r="C253" s="144"/>
      <c r="D253" s="144"/>
      <c r="E253" s="144"/>
      <c r="F253" s="146"/>
      <c r="G253" s="144"/>
      <c r="H253" s="145"/>
      <c r="I253" s="16" t="str">
        <f t="shared" si="22"/>
        <v/>
      </c>
      <c r="J253" s="16" t="str">
        <f t="shared" si="23"/>
        <v/>
      </c>
    </row>
    <row r="254" spans="1:10">
      <c r="A254" s="143">
        <v>245</v>
      </c>
      <c r="B254" s="144"/>
      <c r="C254" s="144"/>
      <c r="D254" s="144"/>
      <c r="E254" s="144"/>
      <c r="F254" s="146"/>
      <c r="G254" s="144"/>
      <c r="H254" s="145"/>
      <c r="I254" s="16" t="str">
        <f t="shared" si="22"/>
        <v/>
      </c>
      <c r="J254" s="16" t="str">
        <f t="shared" si="23"/>
        <v/>
      </c>
    </row>
    <row r="255" spans="1:10">
      <c r="A255" s="143">
        <v>246</v>
      </c>
      <c r="B255" s="144"/>
      <c r="C255" s="144"/>
      <c r="D255" s="144"/>
      <c r="E255" s="144"/>
      <c r="F255" s="146"/>
      <c r="G255" s="144"/>
      <c r="H255" s="145"/>
      <c r="I255" s="16" t="str">
        <f t="shared" si="22"/>
        <v/>
      </c>
      <c r="J255" s="16" t="str">
        <f t="shared" si="23"/>
        <v/>
      </c>
    </row>
    <row r="256" spans="1:10">
      <c r="A256" s="143">
        <v>247</v>
      </c>
      <c r="B256" s="144"/>
      <c r="C256" s="144"/>
      <c r="D256" s="144"/>
      <c r="E256" s="144"/>
      <c r="F256" s="146"/>
      <c r="G256" s="144"/>
      <c r="H256" s="145"/>
      <c r="I256" s="16" t="str">
        <f t="shared" si="22"/>
        <v/>
      </c>
      <c r="J256" s="16" t="str">
        <f t="shared" si="23"/>
        <v/>
      </c>
    </row>
    <row r="257" spans="1:10">
      <c r="A257" s="143">
        <v>248</v>
      </c>
      <c r="B257" s="144"/>
      <c r="C257" s="144"/>
      <c r="D257" s="144"/>
      <c r="E257" s="144"/>
      <c r="F257" s="146"/>
      <c r="G257" s="144"/>
      <c r="H257" s="145"/>
      <c r="I257" s="16" t="str">
        <f t="shared" si="22"/>
        <v/>
      </c>
      <c r="J257" s="16" t="str">
        <f t="shared" si="23"/>
        <v/>
      </c>
    </row>
    <row r="258" spans="1:10">
      <c r="A258" s="143">
        <v>249</v>
      </c>
      <c r="B258" s="144"/>
      <c r="C258" s="144"/>
      <c r="D258" s="144"/>
      <c r="E258" s="144"/>
      <c r="F258" s="146"/>
      <c r="G258" s="144"/>
      <c r="H258" s="145"/>
      <c r="I258" s="16" t="str">
        <f t="shared" si="22"/>
        <v/>
      </c>
      <c r="J258" s="16" t="str">
        <f t="shared" si="23"/>
        <v/>
      </c>
    </row>
    <row r="259" spans="1:10">
      <c r="A259" s="143">
        <v>250</v>
      </c>
      <c r="B259" s="144"/>
      <c r="C259" s="144"/>
      <c r="D259" s="144"/>
      <c r="E259" s="144"/>
      <c r="F259" s="146"/>
      <c r="G259" s="144"/>
      <c r="H259" s="145"/>
      <c r="I259" s="16" t="str">
        <f t="shared" si="22"/>
        <v/>
      </c>
      <c r="J259" s="16" t="str">
        <f t="shared" si="23"/>
        <v/>
      </c>
    </row>
  </sheetData>
  <sheetProtection algorithmName="SHA-512" hashValue="ZiJK4uVH29942m50N3QzUO5XHQ0lesdrDT9mZx2RUUQ0ANfqLCfMAm0mbmfVxxFmmiR6QGwB1ddZvIITrKiDoA==" saltValue="7ch1Rd00IGP8oAQcA5Xe+A=="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8"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pageSetUpPr fitToPage="1"/>
  </sheetPr>
  <dimension ref="A1:U261"/>
  <sheetViews>
    <sheetView topLeftCell="A7" zoomScaleNormal="100" workbookViewId="0">
      <selection activeCell="I15" sqref="I15"/>
    </sheetView>
  </sheetViews>
  <sheetFormatPr defaultColWidth="9.08984375" defaultRowHeight="15.5"/>
  <cols>
    <col min="1" max="1" width="5.6328125" style="60" customWidth="1"/>
    <col min="2" max="3" width="35.6328125" style="64" customWidth="1"/>
    <col min="4" max="4" width="4.453125" style="64" customWidth="1"/>
    <col min="5" max="5" width="4.36328125" style="64" customWidth="1"/>
    <col min="6" max="6" width="3.90625" style="64" customWidth="1"/>
    <col min="7" max="7" width="49.08984375" style="64" customWidth="1"/>
    <col min="8" max="8" width="10.6328125" style="69" customWidth="1"/>
    <col min="9" max="9" width="17.6328125" style="64" customWidth="1"/>
    <col min="10" max="10" width="17.6328125" style="64" hidden="1" customWidth="1"/>
    <col min="11" max="11" width="10.6328125" style="70" hidden="1" customWidth="1"/>
    <col min="12" max="12" width="9.08984375" style="71" hidden="1" customWidth="1"/>
    <col min="13" max="13" width="9.08984375" style="64" hidden="1" customWidth="1"/>
    <col min="14" max="22" width="9.08984375" style="64" customWidth="1"/>
    <col min="23" max="16384" width="9.08984375" style="64"/>
  </cols>
  <sheetData>
    <row r="1" spans="1:13" s="60" customFormat="1">
      <c r="A1" s="151" t="s">
        <v>483</v>
      </c>
      <c r="H1" s="61"/>
      <c r="I1" s="63"/>
      <c r="J1" s="50"/>
      <c r="K1" s="62"/>
      <c r="L1" s="51"/>
      <c r="M1" s="50"/>
    </row>
    <row r="2" spans="1:13" s="60" customFormat="1">
      <c r="A2" s="346" t="str">
        <f>IF(ISBLANK(facultate), IF(ISBLANK(departament),"","Departament " &amp; departament), "Facultatea " &amp; facultate)</f>
        <v>Facultatea Arhitectură și Urbanism</v>
      </c>
      <c r="H2" s="61"/>
      <c r="I2" s="63"/>
      <c r="J2" s="50"/>
      <c r="K2" s="62"/>
      <c r="L2" s="51"/>
      <c r="M2" s="50"/>
    </row>
    <row r="3" spans="1:13" s="60" customFormat="1">
      <c r="A3" s="346" t="str">
        <f>IF(ISBLANK(departament),"","Departamentul " &amp; departament)</f>
        <v>Departamentul Arhitectură</v>
      </c>
      <c r="H3" s="61"/>
      <c r="I3" s="63"/>
      <c r="J3" s="50"/>
      <c r="K3" s="62"/>
      <c r="L3" s="51"/>
      <c r="M3" s="50"/>
    </row>
    <row r="4" spans="1:13" s="54" customFormat="1">
      <c r="A4" s="568" t="s">
        <v>785</v>
      </c>
      <c r="B4" s="568"/>
      <c r="C4" s="568"/>
      <c r="D4" s="568"/>
      <c r="E4" s="568"/>
      <c r="F4" s="568"/>
      <c r="G4" s="568"/>
      <c r="H4" s="568"/>
      <c r="I4" s="568"/>
      <c r="J4" s="422"/>
      <c r="K4" s="52"/>
      <c r="L4" s="53"/>
    </row>
    <row r="5" spans="1:13" s="54" customFormat="1">
      <c r="A5" s="568" t="s">
        <v>810</v>
      </c>
      <c r="B5" s="568"/>
      <c r="C5" s="568"/>
      <c r="D5" s="568"/>
      <c r="E5" s="568"/>
      <c r="F5" s="568"/>
      <c r="G5" s="568"/>
      <c r="H5" s="568"/>
      <c r="I5" s="568"/>
      <c r="J5" s="422"/>
      <c r="K5" s="52"/>
      <c r="L5" s="55"/>
    </row>
    <row r="6" spans="1:13" s="54" customFormat="1" ht="13.5" customHeight="1">
      <c r="A6" s="50"/>
      <c r="I6" s="501" t="s">
        <v>1238</v>
      </c>
      <c r="J6" s="347" t="str">
        <f>CONCATENATE(functie," ",nume_candidat)</f>
        <v>Șef de lucrări Cristina-Maria POVIAN</v>
      </c>
      <c r="K6" s="57"/>
      <c r="L6" s="55"/>
    </row>
    <row r="7" spans="1:13" ht="18.75" customHeight="1">
      <c r="A7" s="565" t="s">
        <v>338</v>
      </c>
      <c r="B7" s="552" t="s">
        <v>780</v>
      </c>
      <c r="C7" s="552" t="s">
        <v>775</v>
      </c>
      <c r="D7" s="160" t="s">
        <v>802</v>
      </c>
      <c r="E7" s="420"/>
      <c r="F7" s="420"/>
      <c r="G7" s="420"/>
      <c r="H7" s="562" t="s">
        <v>2</v>
      </c>
      <c r="I7" s="565" t="s">
        <v>544</v>
      </c>
      <c r="J7" s="562" t="s">
        <v>1106</v>
      </c>
      <c r="K7" s="565" t="s">
        <v>4</v>
      </c>
      <c r="L7" s="570" t="s">
        <v>541</v>
      </c>
      <c r="M7" s="559" t="s">
        <v>551</v>
      </c>
    </row>
    <row r="8" spans="1:13" ht="18.75" customHeight="1">
      <c r="A8" s="566"/>
      <c r="B8" s="569"/>
      <c r="C8" s="569"/>
      <c r="D8" s="420"/>
      <c r="E8" s="160" t="s">
        <v>778</v>
      </c>
      <c r="F8" s="420"/>
      <c r="G8" s="420"/>
      <c r="H8" s="563"/>
      <c r="I8" s="566"/>
      <c r="J8" s="563"/>
      <c r="K8" s="566"/>
      <c r="L8" s="571"/>
      <c r="M8" s="559"/>
    </row>
    <row r="9" spans="1:13" ht="18.75" customHeight="1">
      <c r="A9" s="566"/>
      <c r="B9" s="569"/>
      <c r="C9" s="569"/>
      <c r="D9" s="160"/>
      <c r="E9" s="160"/>
      <c r="F9" s="160" t="s">
        <v>776</v>
      </c>
      <c r="G9" s="420"/>
      <c r="H9" s="563"/>
      <c r="I9" s="567"/>
      <c r="J9" s="563"/>
      <c r="K9" s="567"/>
      <c r="L9" s="571"/>
      <c r="M9" s="559"/>
    </row>
    <row r="10" spans="1:13" ht="18.75" customHeight="1">
      <c r="A10" s="567"/>
      <c r="B10" s="553"/>
      <c r="C10" s="553"/>
      <c r="D10" s="420"/>
      <c r="F10" s="160"/>
      <c r="G10" s="160" t="s">
        <v>777</v>
      </c>
      <c r="H10" s="564"/>
      <c r="I10" s="423" t="str">
        <f>CONCATENATE("ultimii ",durata_evaluare," ani")</f>
        <v>ultimii 5 ani</v>
      </c>
      <c r="J10" s="564"/>
      <c r="K10" s="348" t="str">
        <f>CONCATENATE("ultimii                                  ",durata_evaluare," ani")</f>
        <v>ultimii                                  5 ani</v>
      </c>
      <c r="L10" s="572"/>
      <c r="M10" s="559"/>
    </row>
    <row r="11" spans="1:13">
      <c r="A11" s="56"/>
      <c r="B11" s="65"/>
      <c r="C11" s="65"/>
      <c r="D11" s="65"/>
      <c r="E11" s="65"/>
      <c r="F11" s="65"/>
      <c r="G11" s="65"/>
      <c r="H11" s="30"/>
      <c r="I11" s="148">
        <f>SUMIF(I12:I1012,"&gt;0")</f>
        <v>100</v>
      </c>
      <c r="J11" s="434"/>
      <c r="K11" s="4">
        <f t="shared" ref="K11" si="0">SUMIF(K12:K110,"&gt;0")</f>
        <v>2</v>
      </c>
      <c r="L11" s="12"/>
      <c r="M11" s="48"/>
    </row>
    <row r="12" spans="1:13" ht="46.5">
      <c r="A12" s="37">
        <v>1</v>
      </c>
      <c r="B12" s="380" t="s">
        <v>1340</v>
      </c>
      <c r="C12" s="380" t="s">
        <v>1339</v>
      </c>
      <c r="D12" s="380"/>
      <c r="E12" s="380" t="s">
        <v>317</v>
      </c>
      <c r="F12" s="380"/>
      <c r="G12" s="380"/>
      <c r="H12" s="505">
        <v>2021</v>
      </c>
      <c r="I12" s="382">
        <f t="shared" ref="I12:I75" si="1">IF(OR($B12="",$C12="",$H12&lt;an_initial,$H12&gt;an_final,$L12=FALSE),"",K12*(IF(D12="X",100,0) + IF(E12="X",50,0) + IF(F12="X",200,0) + IF(G12="X",150,0) ))</f>
        <v>50</v>
      </c>
      <c r="J12" s="37"/>
      <c r="K12" s="58">
        <f t="shared" ref="K12:K43" si="2">IF(OR($B12="",$C12="",$H12="",$H12&gt;an_final,$L12=FALSE),"",IF($H12&gt;=an_initial,1,""))</f>
        <v>1</v>
      </c>
      <c r="L12" s="349" t="b">
        <f t="shared" ref="L12:L75" si="3">IF(nume_candidat="",FALSE,ISNUMBER(SEARCH(nume_candidat,$B12)))</f>
        <v>1</v>
      </c>
      <c r="M12" s="350">
        <f t="shared" ref="M12:M43" si="4">LEN(B12)-LEN(SUBSTITUTE(B12,",",""))+1</f>
        <v>5</v>
      </c>
    </row>
    <row r="13" spans="1:13" ht="46.5">
      <c r="A13" s="37">
        <v>2</v>
      </c>
      <c r="B13" s="380" t="s">
        <v>1340</v>
      </c>
      <c r="C13" s="380" t="s">
        <v>1341</v>
      </c>
      <c r="D13" s="380"/>
      <c r="E13" s="380" t="s">
        <v>317</v>
      </c>
      <c r="F13" s="380"/>
      <c r="G13" s="380"/>
      <c r="H13" s="505">
        <v>2021</v>
      </c>
      <c r="I13" s="382">
        <f t="shared" si="1"/>
        <v>50</v>
      </c>
      <c r="J13" s="37"/>
      <c r="K13" s="58">
        <f t="shared" si="2"/>
        <v>1</v>
      </c>
      <c r="L13" s="349" t="b">
        <f t="shared" si="3"/>
        <v>1</v>
      </c>
      <c r="M13" s="350">
        <f t="shared" si="4"/>
        <v>5</v>
      </c>
    </row>
    <row r="14" spans="1:13">
      <c r="A14" s="37">
        <v>3</v>
      </c>
      <c r="B14" s="6"/>
      <c r="C14" s="380"/>
      <c r="D14" s="380"/>
      <c r="E14" s="380"/>
      <c r="F14" s="380"/>
      <c r="G14" s="380"/>
      <c r="H14" s="505"/>
      <c r="I14" s="382" t="str">
        <f t="shared" si="1"/>
        <v/>
      </c>
      <c r="J14" s="37"/>
      <c r="K14" s="58" t="str">
        <f t="shared" si="2"/>
        <v/>
      </c>
      <c r="L14" s="349" t="b">
        <f t="shared" si="3"/>
        <v>0</v>
      </c>
      <c r="M14" s="350">
        <f t="shared" si="4"/>
        <v>1</v>
      </c>
    </row>
    <row r="15" spans="1:13">
      <c r="A15" s="37">
        <v>4</v>
      </c>
      <c r="B15" s="6"/>
      <c r="C15" s="6"/>
      <c r="D15" s="6"/>
      <c r="E15" s="6"/>
      <c r="F15" s="6"/>
      <c r="G15" s="6"/>
      <c r="H15" s="421"/>
      <c r="I15" s="382" t="str">
        <f t="shared" si="1"/>
        <v/>
      </c>
      <c r="J15" s="37"/>
      <c r="K15" s="58" t="str">
        <f t="shared" si="2"/>
        <v/>
      </c>
      <c r="L15" s="349" t="b">
        <f t="shared" si="3"/>
        <v>0</v>
      </c>
      <c r="M15" s="350">
        <f t="shared" si="4"/>
        <v>1</v>
      </c>
    </row>
    <row r="16" spans="1:13">
      <c r="A16" s="37">
        <v>5</v>
      </c>
      <c r="B16" s="6"/>
      <c r="C16" s="6"/>
      <c r="D16" s="6"/>
      <c r="E16" s="6"/>
      <c r="F16" s="6"/>
      <c r="G16" s="6"/>
      <c r="H16" s="421"/>
      <c r="I16" s="382" t="str">
        <f t="shared" si="1"/>
        <v/>
      </c>
      <c r="J16" s="37"/>
      <c r="K16" s="58" t="str">
        <f t="shared" si="2"/>
        <v/>
      </c>
      <c r="L16" s="349" t="b">
        <f t="shared" si="3"/>
        <v>0</v>
      </c>
      <c r="M16" s="350">
        <f t="shared" si="4"/>
        <v>1</v>
      </c>
    </row>
    <row r="17" spans="1:13">
      <c r="A17" s="37">
        <v>6</v>
      </c>
      <c r="B17" s="6"/>
      <c r="C17" s="6"/>
      <c r="D17" s="6"/>
      <c r="E17" s="6"/>
      <c r="F17" s="6"/>
      <c r="G17" s="6"/>
      <c r="H17" s="421"/>
      <c r="I17" s="382" t="str">
        <f t="shared" si="1"/>
        <v/>
      </c>
      <c r="J17" s="37"/>
      <c r="K17" s="58" t="str">
        <f t="shared" si="2"/>
        <v/>
      </c>
      <c r="L17" s="349" t="b">
        <f t="shared" si="3"/>
        <v>0</v>
      </c>
      <c r="M17" s="350">
        <f t="shared" si="4"/>
        <v>1</v>
      </c>
    </row>
    <row r="18" spans="1:13">
      <c r="A18" s="37">
        <v>7</v>
      </c>
      <c r="B18" s="6"/>
      <c r="C18" s="6"/>
      <c r="D18" s="6"/>
      <c r="E18" s="6"/>
      <c r="F18" s="6"/>
      <c r="G18" s="6"/>
      <c r="H18" s="421"/>
      <c r="I18" s="382" t="str">
        <f t="shared" si="1"/>
        <v/>
      </c>
      <c r="J18" s="37"/>
      <c r="K18" s="58" t="str">
        <f t="shared" si="2"/>
        <v/>
      </c>
      <c r="L18" s="349" t="b">
        <f t="shared" si="3"/>
        <v>0</v>
      </c>
      <c r="M18" s="350">
        <f t="shared" si="4"/>
        <v>1</v>
      </c>
    </row>
    <row r="19" spans="1:13">
      <c r="A19" s="37">
        <v>8</v>
      </c>
      <c r="B19" s="6"/>
      <c r="C19" s="6"/>
      <c r="D19" s="6"/>
      <c r="E19" s="6"/>
      <c r="F19" s="6"/>
      <c r="G19" s="6"/>
      <c r="H19" s="421"/>
      <c r="I19" s="382" t="str">
        <f t="shared" si="1"/>
        <v/>
      </c>
      <c r="J19" s="37"/>
      <c r="K19" s="58" t="str">
        <f t="shared" si="2"/>
        <v/>
      </c>
      <c r="L19" s="349" t="b">
        <f t="shared" si="3"/>
        <v>0</v>
      </c>
      <c r="M19" s="350">
        <f t="shared" si="4"/>
        <v>1</v>
      </c>
    </row>
    <row r="20" spans="1:13">
      <c r="A20" s="37">
        <v>9</v>
      </c>
      <c r="B20" s="6"/>
      <c r="C20" s="6"/>
      <c r="D20" s="6"/>
      <c r="E20" s="6"/>
      <c r="F20" s="6"/>
      <c r="G20" s="6"/>
      <c r="H20" s="421"/>
      <c r="I20" s="382" t="str">
        <f t="shared" si="1"/>
        <v/>
      </c>
      <c r="J20" s="37"/>
      <c r="K20" s="58" t="str">
        <f t="shared" si="2"/>
        <v/>
      </c>
      <c r="L20" s="349" t="b">
        <f t="shared" si="3"/>
        <v>0</v>
      </c>
      <c r="M20" s="350">
        <f t="shared" si="4"/>
        <v>1</v>
      </c>
    </row>
    <row r="21" spans="1:13">
      <c r="A21" s="37">
        <v>10</v>
      </c>
      <c r="B21" s="6"/>
      <c r="C21" s="6"/>
      <c r="D21" s="6"/>
      <c r="E21" s="6"/>
      <c r="F21" s="6"/>
      <c r="G21" s="6"/>
      <c r="H21" s="421"/>
      <c r="I21" s="382" t="str">
        <f t="shared" si="1"/>
        <v/>
      </c>
      <c r="J21" s="37"/>
      <c r="K21" s="58" t="str">
        <f t="shared" si="2"/>
        <v/>
      </c>
      <c r="L21" s="349" t="b">
        <f t="shared" si="3"/>
        <v>0</v>
      </c>
      <c r="M21" s="350">
        <f t="shared" si="4"/>
        <v>1</v>
      </c>
    </row>
    <row r="22" spans="1:13">
      <c r="A22" s="37">
        <v>11</v>
      </c>
      <c r="B22" s="6"/>
      <c r="C22" s="6"/>
      <c r="D22" s="6"/>
      <c r="E22" s="6"/>
      <c r="F22" s="6"/>
      <c r="G22" s="6"/>
      <c r="H22" s="421"/>
      <c r="I22" s="382" t="str">
        <f t="shared" si="1"/>
        <v/>
      </c>
      <c r="J22" s="37"/>
      <c r="K22" s="58" t="str">
        <f t="shared" si="2"/>
        <v/>
      </c>
      <c r="L22" s="349" t="b">
        <f t="shared" si="3"/>
        <v>0</v>
      </c>
      <c r="M22" s="350">
        <f t="shared" si="4"/>
        <v>1</v>
      </c>
    </row>
    <row r="23" spans="1:13">
      <c r="A23" s="37">
        <v>12</v>
      </c>
      <c r="B23" s="6"/>
      <c r="C23" s="6"/>
      <c r="D23" s="6"/>
      <c r="E23" s="6"/>
      <c r="F23" s="6"/>
      <c r="G23" s="6"/>
      <c r="H23" s="421"/>
      <c r="I23" s="382" t="str">
        <f t="shared" si="1"/>
        <v/>
      </c>
      <c r="J23" s="37"/>
      <c r="K23" s="58" t="str">
        <f t="shared" si="2"/>
        <v/>
      </c>
      <c r="L23" s="349" t="b">
        <f t="shared" si="3"/>
        <v>0</v>
      </c>
      <c r="M23" s="350">
        <f t="shared" si="4"/>
        <v>1</v>
      </c>
    </row>
    <row r="24" spans="1:13">
      <c r="A24" s="37">
        <v>13</v>
      </c>
      <c r="B24" s="6"/>
      <c r="C24" s="6"/>
      <c r="D24" s="6"/>
      <c r="E24" s="6"/>
      <c r="F24" s="6"/>
      <c r="G24" s="6"/>
      <c r="H24" s="421"/>
      <c r="I24" s="382" t="str">
        <f t="shared" si="1"/>
        <v/>
      </c>
      <c r="J24" s="37"/>
      <c r="K24" s="58" t="str">
        <f t="shared" si="2"/>
        <v/>
      </c>
      <c r="L24" s="349" t="b">
        <f t="shared" si="3"/>
        <v>0</v>
      </c>
      <c r="M24" s="350">
        <f t="shared" si="4"/>
        <v>1</v>
      </c>
    </row>
    <row r="25" spans="1:13">
      <c r="A25" s="37">
        <v>14</v>
      </c>
      <c r="B25" s="6"/>
      <c r="C25" s="6"/>
      <c r="D25" s="6"/>
      <c r="E25" s="6"/>
      <c r="F25" s="6"/>
      <c r="G25" s="6"/>
      <c r="H25" s="421"/>
      <c r="I25" s="382" t="str">
        <f t="shared" si="1"/>
        <v/>
      </c>
      <c r="J25" s="37"/>
      <c r="K25" s="58" t="str">
        <f t="shared" si="2"/>
        <v/>
      </c>
      <c r="L25" s="349" t="b">
        <f t="shared" si="3"/>
        <v>0</v>
      </c>
      <c r="M25" s="350">
        <f t="shared" si="4"/>
        <v>1</v>
      </c>
    </row>
    <row r="26" spans="1:13">
      <c r="A26" s="37">
        <v>15</v>
      </c>
      <c r="B26" s="6"/>
      <c r="C26" s="6"/>
      <c r="D26" s="6"/>
      <c r="E26" s="6"/>
      <c r="F26" s="6"/>
      <c r="G26" s="6"/>
      <c r="H26" s="421"/>
      <c r="I26" s="382" t="str">
        <f t="shared" si="1"/>
        <v/>
      </c>
      <c r="J26" s="37"/>
      <c r="K26" s="58" t="str">
        <f t="shared" si="2"/>
        <v/>
      </c>
      <c r="L26" s="349" t="b">
        <f t="shared" si="3"/>
        <v>0</v>
      </c>
      <c r="M26" s="350">
        <f t="shared" si="4"/>
        <v>1</v>
      </c>
    </row>
    <row r="27" spans="1:13">
      <c r="A27" s="37">
        <v>16</v>
      </c>
      <c r="B27" s="6"/>
      <c r="C27" s="6"/>
      <c r="D27" s="6"/>
      <c r="E27" s="6"/>
      <c r="F27" s="6"/>
      <c r="G27" s="6"/>
      <c r="H27" s="421"/>
      <c r="I27" s="382" t="str">
        <f t="shared" si="1"/>
        <v/>
      </c>
      <c r="J27" s="37"/>
      <c r="K27" s="58" t="str">
        <f t="shared" si="2"/>
        <v/>
      </c>
      <c r="L27" s="349" t="b">
        <f t="shared" si="3"/>
        <v>0</v>
      </c>
      <c r="M27" s="350">
        <f t="shared" si="4"/>
        <v>1</v>
      </c>
    </row>
    <row r="28" spans="1:13">
      <c r="A28" s="37">
        <v>17</v>
      </c>
      <c r="B28" s="6"/>
      <c r="C28" s="6"/>
      <c r="D28" s="6"/>
      <c r="E28" s="6"/>
      <c r="F28" s="6"/>
      <c r="G28" s="6"/>
      <c r="H28" s="421"/>
      <c r="I28" s="382" t="str">
        <f t="shared" si="1"/>
        <v/>
      </c>
      <c r="J28" s="37"/>
      <c r="K28" s="58" t="str">
        <f t="shared" si="2"/>
        <v/>
      </c>
      <c r="L28" s="349" t="b">
        <f t="shared" si="3"/>
        <v>0</v>
      </c>
      <c r="M28" s="350">
        <f t="shared" si="4"/>
        <v>1</v>
      </c>
    </row>
    <row r="29" spans="1:13">
      <c r="A29" s="37">
        <v>18</v>
      </c>
      <c r="B29" s="6"/>
      <c r="C29" s="6"/>
      <c r="D29" s="6"/>
      <c r="E29" s="6"/>
      <c r="F29" s="6"/>
      <c r="G29" s="6"/>
      <c r="H29" s="421"/>
      <c r="I29" s="382" t="str">
        <f t="shared" si="1"/>
        <v/>
      </c>
      <c r="J29" s="37"/>
      <c r="K29" s="58" t="str">
        <f t="shared" si="2"/>
        <v/>
      </c>
      <c r="L29" s="349" t="b">
        <f t="shared" si="3"/>
        <v>0</v>
      </c>
      <c r="M29" s="350">
        <f t="shared" si="4"/>
        <v>1</v>
      </c>
    </row>
    <row r="30" spans="1:13">
      <c r="A30" s="37">
        <v>19</v>
      </c>
      <c r="B30" s="6"/>
      <c r="C30" s="6"/>
      <c r="D30" s="6"/>
      <c r="E30" s="6"/>
      <c r="F30" s="6"/>
      <c r="G30" s="6"/>
      <c r="H30" s="421"/>
      <c r="I30" s="382" t="str">
        <f t="shared" si="1"/>
        <v/>
      </c>
      <c r="J30" s="37"/>
      <c r="K30" s="58" t="str">
        <f t="shared" si="2"/>
        <v/>
      </c>
      <c r="L30" s="349" t="b">
        <f t="shared" si="3"/>
        <v>0</v>
      </c>
      <c r="M30" s="350">
        <f t="shared" si="4"/>
        <v>1</v>
      </c>
    </row>
    <row r="31" spans="1:13">
      <c r="A31" s="37">
        <v>20</v>
      </c>
      <c r="B31" s="6"/>
      <c r="C31" s="6"/>
      <c r="D31" s="6"/>
      <c r="E31" s="6"/>
      <c r="F31" s="6"/>
      <c r="G31" s="6"/>
      <c r="H31" s="421"/>
      <c r="I31" s="382" t="str">
        <f t="shared" si="1"/>
        <v/>
      </c>
      <c r="J31" s="37"/>
      <c r="K31" s="58" t="str">
        <f t="shared" si="2"/>
        <v/>
      </c>
      <c r="L31" s="349" t="b">
        <f t="shared" si="3"/>
        <v>0</v>
      </c>
      <c r="M31" s="350">
        <f t="shared" si="4"/>
        <v>1</v>
      </c>
    </row>
    <row r="32" spans="1:13">
      <c r="A32" s="37">
        <v>21</v>
      </c>
      <c r="B32" s="6"/>
      <c r="C32" s="6"/>
      <c r="D32" s="6"/>
      <c r="E32" s="6"/>
      <c r="F32" s="6"/>
      <c r="G32" s="6"/>
      <c r="H32" s="421"/>
      <c r="I32" s="382" t="str">
        <f t="shared" si="1"/>
        <v/>
      </c>
      <c r="J32" s="37"/>
      <c r="K32" s="58" t="str">
        <f t="shared" si="2"/>
        <v/>
      </c>
      <c r="L32" s="349" t="b">
        <f t="shared" si="3"/>
        <v>0</v>
      </c>
      <c r="M32" s="350">
        <f t="shared" si="4"/>
        <v>1</v>
      </c>
    </row>
    <row r="33" spans="1:13">
      <c r="A33" s="37">
        <v>22</v>
      </c>
      <c r="B33" s="6"/>
      <c r="C33" s="6"/>
      <c r="D33" s="6"/>
      <c r="E33" s="6"/>
      <c r="F33" s="6"/>
      <c r="G33" s="6"/>
      <c r="H33" s="421"/>
      <c r="I33" s="382" t="str">
        <f t="shared" si="1"/>
        <v/>
      </c>
      <c r="J33" s="37"/>
      <c r="K33" s="58" t="str">
        <f t="shared" si="2"/>
        <v/>
      </c>
      <c r="L33" s="349" t="b">
        <f t="shared" si="3"/>
        <v>0</v>
      </c>
      <c r="M33" s="350">
        <f t="shared" si="4"/>
        <v>1</v>
      </c>
    </row>
    <row r="34" spans="1:13">
      <c r="A34" s="37">
        <v>23</v>
      </c>
      <c r="B34" s="6"/>
      <c r="C34" s="6"/>
      <c r="D34" s="6"/>
      <c r="E34" s="6"/>
      <c r="F34" s="6"/>
      <c r="G34" s="6"/>
      <c r="H34" s="421"/>
      <c r="I34" s="382" t="str">
        <f t="shared" si="1"/>
        <v/>
      </c>
      <c r="J34" s="37"/>
      <c r="K34" s="58" t="str">
        <f t="shared" si="2"/>
        <v/>
      </c>
      <c r="L34" s="349" t="b">
        <f t="shared" si="3"/>
        <v>0</v>
      </c>
      <c r="M34" s="350">
        <f t="shared" si="4"/>
        <v>1</v>
      </c>
    </row>
    <row r="35" spans="1:13">
      <c r="A35" s="37">
        <v>24</v>
      </c>
      <c r="B35" s="6"/>
      <c r="C35" s="6"/>
      <c r="D35" s="6"/>
      <c r="E35" s="6"/>
      <c r="F35" s="6"/>
      <c r="G35" s="6"/>
      <c r="H35" s="421"/>
      <c r="I35" s="382" t="str">
        <f t="shared" si="1"/>
        <v/>
      </c>
      <c r="J35" s="37"/>
      <c r="K35" s="58" t="str">
        <f t="shared" si="2"/>
        <v/>
      </c>
      <c r="L35" s="349" t="b">
        <f t="shared" si="3"/>
        <v>0</v>
      </c>
      <c r="M35" s="350">
        <f t="shared" si="4"/>
        <v>1</v>
      </c>
    </row>
    <row r="36" spans="1:13">
      <c r="A36" s="37">
        <v>25</v>
      </c>
      <c r="B36" s="6"/>
      <c r="C36" s="6"/>
      <c r="D36" s="6"/>
      <c r="E36" s="6"/>
      <c r="F36" s="6"/>
      <c r="G36" s="6"/>
      <c r="H36" s="421"/>
      <c r="I36" s="382" t="str">
        <f t="shared" si="1"/>
        <v/>
      </c>
      <c r="J36" s="37"/>
      <c r="K36" s="58" t="str">
        <f t="shared" si="2"/>
        <v/>
      </c>
      <c r="L36" s="349" t="b">
        <f t="shared" si="3"/>
        <v>0</v>
      </c>
      <c r="M36" s="350">
        <f t="shared" si="4"/>
        <v>1</v>
      </c>
    </row>
    <row r="37" spans="1:13">
      <c r="A37" s="37">
        <v>26</v>
      </c>
      <c r="B37" s="6"/>
      <c r="C37" s="6"/>
      <c r="D37" s="6"/>
      <c r="E37" s="6"/>
      <c r="F37" s="6"/>
      <c r="G37" s="6"/>
      <c r="H37" s="421"/>
      <c r="I37" s="382" t="str">
        <f t="shared" si="1"/>
        <v/>
      </c>
      <c r="J37" s="37"/>
      <c r="K37" s="58" t="str">
        <f t="shared" si="2"/>
        <v/>
      </c>
      <c r="L37" s="349" t="b">
        <f t="shared" si="3"/>
        <v>0</v>
      </c>
      <c r="M37" s="350">
        <f t="shared" si="4"/>
        <v>1</v>
      </c>
    </row>
    <row r="38" spans="1:13">
      <c r="A38" s="37">
        <v>27</v>
      </c>
      <c r="B38" s="6"/>
      <c r="C38" s="6"/>
      <c r="D38" s="6"/>
      <c r="E38" s="6"/>
      <c r="F38" s="6"/>
      <c r="G38" s="6"/>
      <c r="H38" s="421"/>
      <c r="I38" s="382" t="str">
        <f t="shared" si="1"/>
        <v/>
      </c>
      <c r="J38" s="37"/>
      <c r="K38" s="58" t="str">
        <f t="shared" si="2"/>
        <v/>
      </c>
      <c r="L38" s="349" t="b">
        <f t="shared" si="3"/>
        <v>0</v>
      </c>
      <c r="M38" s="350">
        <f t="shared" si="4"/>
        <v>1</v>
      </c>
    </row>
    <row r="39" spans="1:13">
      <c r="A39" s="37">
        <v>28</v>
      </c>
      <c r="B39" s="6"/>
      <c r="C39" s="6"/>
      <c r="D39" s="6"/>
      <c r="E39" s="6"/>
      <c r="F39" s="6"/>
      <c r="G39" s="6"/>
      <c r="H39" s="421"/>
      <c r="I39" s="382" t="str">
        <f t="shared" si="1"/>
        <v/>
      </c>
      <c r="J39" s="37"/>
      <c r="K39" s="58" t="str">
        <f t="shared" si="2"/>
        <v/>
      </c>
      <c r="L39" s="349" t="b">
        <f t="shared" si="3"/>
        <v>0</v>
      </c>
      <c r="M39" s="350">
        <f t="shared" si="4"/>
        <v>1</v>
      </c>
    </row>
    <row r="40" spans="1:13">
      <c r="A40" s="37">
        <v>29</v>
      </c>
      <c r="B40" s="6"/>
      <c r="C40" s="6"/>
      <c r="D40" s="6"/>
      <c r="E40" s="6"/>
      <c r="F40" s="6"/>
      <c r="G40" s="6"/>
      <c r="H40" s="421"/>
      <c r="I40" s="382" t="str">
        <f t="shared" si="1"/>
        <v/>
      </c>
      <c r="J40" s="37"/>
      <c r="K40" s="58" t="str">
        <f t="shared" si="2"/>
        <v/>
      </c>
      <c r="L40" s="349" t="b">
        <f t="shared" si="3"/>
        <v>0</v>
      </c>
      <c r="M40" s="350">
        <f t="shared" si="4"/>
        <v>1</v>
      </c>
    </row>
    <row r="41" spans="1:13">
      <c r="A41" s="37">
        <v>30</v>
      </c>
      <c r="B41" s="6"/>
      <c r="C41" s="6"/>
      <c r="D41" s="6"/>
      <c r="E41" s="6"/>
      <c r="F41" s="6"/>
      <c r="G41" s="6"/>
      <c r="H41" s="421"/>
      <c r="I41" s="382" t="str">
        <f t="shared" si="1"/>
        <v/>
      </c>
      <c r="J41" s="37"/>
      <c r="K41" s="58" t="str">
        <f t="shared" si="2"/>
        <v/>
      </c>
      <c r="L41" s="349" t="b">
        <f t="shared" si="3"/>
        <v>0</v>
      </c>
      <c r="M41" s="350">
        <f t="shared" si="4"/>
        <v>1</v>
      </c>
    </row>
    <row r="42" spans="1:13">
      <c r="A42" s="37">
        <v>31</v>
      </c>
      <c r="B42" s="6"/>
      <c r="C42" s="6"/>
      <c r="D42" s="6"/>
      <c r="E42" s="6"/>
      <c r="F42" s="6"/>
      <c r="G42" s="6"/>
      <c r="H42" s="421"/>
      <c r="I42" s="382" t="str">
        <f t="shared" si="1"/>
        <v/>
      </c>
      <c r="J42" s="37"/>
      <c r="K42" s="58" t="str">
        <f t="shared" si="2"/>
        <v/>
      </c>
      <c r="L42" s="349" t="b">
        <f t="shared" si="3"/>
        <v>0</v>
      </c>
      <c r="M42" s="350">
        <f t="shared" si="4"/>
        <v>1</v>
      </c>
    </row>
    <row r="43" spans="1:13">
      <c r="A43" s="37">
        <v>32</v>
      </c>
      <c r="B43" s="6"/>
      <c r="C43" s="6"/>
      <c r="D43" s="6"/>
      <c r="E43" s="6"/>
      <c r="F43" s="6"/>
      <c r="G43" s="6"/>
      <c r="H43" s="421"/>
      <c r="I43" s="382" t="str">
        <f t="shared" si="1"/>
        <v/>
      </c>
      <c r="J43" s="37"/>
      <c r="K43" s="58" t="str">
        <f t="shared" si="2"/>
        <v/>
      </c>
      <c r="L43" s="349" t="b">
        <f t="shared" si="3"/>
        <v>0</v>
      </c>
      <c r="M43" s="350">
        <f t="shared" si="4"/>
        <v>1</v>
      </c>
    </row>
    <row r="44" spans="1:13">
      <c r="A44" s="37">
        <v>33</v>
      </c>
      <c r="B44" s="6"/>
      <c r="C44" s="6"/>
      <c r="D44" s="6"/>
      <c r="E44" s="6"/>
      <c r="F44" s="6"/>
      <c r="G44" s="6"/>
      <c r="H44" s="421"/>
      <c r="I44" s="382" t="str">
        <f t="shared" si="1"/>
        <v/>
      </c>
      <c r="J44" s="37"/>
      <c r="K44" s="58" t="str">
        <f t="shared" ref="K44:K75" si="5">IF(OR($B44="",$C44="",$H44="",$H44&gt;an_final,$L44=FALSE),"",IF($H44&gt;=an_initial,1,""))</f>
        <v/>
      </c>
      <c r="L44" s="349" t="b">
        <f t="shared" si="3"/>
        <v>0</v>
      </c>
      <c r="M44" s="350">
        <f t="shared" ref="M44:M75" si="6">LEN(B44)-LEN(SUBSTITUTE(B44,",",""))+1</f>
        <v>1</v>
      </c>
    </row>
    <row r="45" spans="1:13">
      <c r="A45" s="37">
        <v>34</v>
      </c>
      <c r="B45" s="6"/>
      <c r="C45" s="6"/>
      <c r="D45" s="6"/>
      <c r="E45" s="6"/>
      <c r="F45" s="6"/>
      <c r="G45" s="6"/>
      <c r="H45" s="421"/>
      <c r="I45" s="382" t="str">
        <f t="shared" si="1"/>
        <v/>
      </c>
      <c r="J45" s="37"/>
      <c r="K45" s="58" t="str">
        <f t="shared" si="5"/>
        <v/>
      </c>
      <c r="L45" s="349" t="b">
        <f t="shared" si="3"/>
        <v>0</v>
      </c>
      <c r="M45" s="350">
        <f t="shared" si="6"/>
        <v>1</v>
      </c>
    </row>
    <row r="46" spans="1:13">
      <c r="A46" s="37">
        <v>35</v>
      </c>
      <c r="B46" s="6"/>
      <c r="C46" s="6"/>
      <c r="D46" s="6"/>
      <c r="E46" s="6"/>
      <c r="F46" s="6"/>
      <c r="G46" s="6"/>
      <c r="H46" s="421"/>
      <c r="I46" s="382" t="str">
        <f t="shared" si="1"/>
        <v/>
      </c>
      <c r="J46" s="37"/>
      <c r="K46" s="58" t="str">
        <f t="shared" si="5"/>
        <v/>
      </c>
      <c r="L46" s="349" t="b">
        <f t="shared" si="3"/>
        <v>0</v>
      </c>
      <c r="M46" s="350">
        <f t="shared" si="6"/>
        <v>1</v>
      </c>
    </row>
    <row r="47" spans="1:13">
      <c r="A47" s="37">
        <v>36</v>
      </c>
      <c r="B47" s="6"/>
      <c r="C47" s="6"/>
      <c r="D47" s="6"/>
      <c r="E47" s="6"/>
      <c r="F47" s="6"/>
      <c r="G47" s="6"/>
      <c r="H47" s="421"/>
      <c r="I47" s="382" t="str">
        <f t="shared" si="1"/>
        <v/>
      </c>
      <c r="J47" s="37"/>
      <c r="K47" s="58" t="str">
        <f t="shared" si="5"/>
        <v/>
      </c>
      <c r="L47" s="349" t="b">
        <f t="shared" si="3"/>
        <v>0</v>
      </c>
      <c r="M47" s="350">
        <f t="shared" si="6"/>
        <v>1</v>
      </c>
    </row>
    <row r="48" spans="1:13">
      <c r="A48" s="37">
        <v>37</v>
      </c>
      <c r="B48" s="6"/>
      <c r="C48" s="6"/>
      <c r="D48" s="6"/>
      <c r="E48" s="6"/>
      <c r="F48" s="6"/>
      <c r="G48" s="6"/>
      <c r="H48" s="421"/>
      <c r="I48" s="382" t="str">
        <f t="shared" si="1"/>
        <v/>
      </c>
      <c r="J48" s="37"/>
      <c r="K48" s="58" t="str">
        <f t="shared" si="5"/>
        <v/>
      </c>
      <c r="L48" s="349" t="b">
        <f t="shared" si="3"/>
        <v>0</v>
      </c>
      <c r="M48" s="350">
        <f t="shared" si="6"/>
        <v>1</v>
      </c>
    </row>
    <row r="49" spans="1:13">
      <c r="A49" s="37">
        <v>38</v>
      </c>
      <c r="B49" s="6"/>
      <c r="C49" s="6"/>
      <c r="D49" s="6"/>
      <c r="E49" s="6"/>
      <c r="F49" s="6"/>
      <c r="G49" s="6"/>
      <c r="H49" s="421"/>
      <c r="I49" s="382" t="str">
        <f t="shared" si="1"/>
        <v/>
      </c>
      <c r="J49" s="37"/>
      <c r="K49" s="58" t="str">
        <f t="shared" si="5"/>
        <v/>
      </c>
      <c r="L49" s="349" t="b">
        <f t="shared" si="3"/>
        <v>0</v>
      </c>
      <c r="M49" s="350">
        <f t="shared" si="6"/>
        <v>1</v>
      </c>
    </row>
    <row r="50" spans="1:13">
      <c r="A50" s="37">
        <v>39</v>
      </c>
      <c r="B50" s="6"/>
      <c r="C50" s="6"/>
      <c r="D50" s="6"/>
      <c r="E50" s="6"/>
      <c r="F50" s="6"/>
      <c r="G50" s="6"/>
      <c r="H50" s="421"/>
      <c r="I50" s="382" t="str">
        <f t="shared" si="1"/>
        <v/>
      </c>
      <c r="J50" s="37"/>
      <c r="K50" s="58" t="str">
        <f t="shared" si="5"/>
        <v/>
      </c>
      <c r="L50" s="349" t="b">
        <f t="shared" si="3"/>
        <v>0</v>
      </c>
      <c r="M50" s="350">
        <f t="shared" si="6"/>
        <v>1</v>
      </c>
    </row>
    <row r="51" spans="1:13">
      <c r="A51" s="37">
        <v>40</v>
      </c>
      <c r="B51" s="6"/>
      <c r="C51" s="6"/>
      <c r="D51" s="6"/>
      <c r="E51" s="6"/>
      <c r="F51" s="6"/>
      <c r="G51" s="6"/>
      <c r="H51" s="421"/>
      <c r="I51" s="382" t="str">
        <f t="shared" si="1"/>
        <v/>
      </c>
      <c r="J51" s="37"/>
      <c r="K51" s="58" t="str">
        <f t="shared" si="5"/>
        <v/>
      </c>
      <c r="L51" s="349" t="b">
        <f t="shared" si="3"/>
        <v>0</v>
      </c>
      <c r="M51" s="350">
        <f t="shared" si="6"/>
        <v>1</v>
      </c>
    </row>
    <row r="52" spans="1:13">
      <c r="A52" s="37">
        <v>41</v>
      </c>
      <c r="B52" s="6"/>
      <c r="C52" s="6"/>
      <c r="D52" s="6"/>
      <c r="E52" s="6"/>
      <c r="F52" s="6"/>
      <c r="G52" s="6"/>
      <c r="H52" s="421"/>
      <c r="I52" s="382" t="str">
        <f t="shared" si="1"/>
        <v/>
      </c>
      <c r="J52" s="37"/>
      <c r="K52" s="58" t="str">
        <f t="shared" si="5"/>
        <v/>
      </c>
      <c r="L52" s="349" t="b">
        <f t="shared" si="3"/>
        <v>0</v>
      </c>
      <c r="M52" s="350">
        <f t="shared" si="6"/>
        <v>1</v>
      </c>
    </row>
    <row r="53" spans="1:13">
      <c r="A53" s="37">
        <v>42</v>
      </c>
      <c r="B53" s="6"/>
      <c r="C53" s="6"/>
      <c r="D53" s="6"/>
      <c r="E53" s="6"/>
      <c r="F53" s="6"/>
      <c r="G53" s="6"/>
      <c r="H53" s="421"/>
      <c r="I53" s="382" t="str">
        <f t="shared" si="1"/>
        <v/>
      </c>
      <c r="J53" s="37"/>
      <c r="K53" s="58" t="str">
        <f t="shared" si="5"/>
        <v/>
      </c>
      <c r="L53" s="349" t="b">
        <f t="shared" si="3"/>
        <v>0</v>
      </c>
      <c r="M53" s="350">
        <f t="shared" si="6"/>
        <v>1</v>
      </c>
    </row>
    <row r="54" spans="1:13">
      <c r="A54" s="37">
        <v>43</v>
      </c>
      <c r="B54" s="6"/>
      <c r="C54" s="6"/>
      <c r="D54" s="6"/>
      <c r="E54" s="6"/>
      <c r="F54" s="6"/>
      <c r="G54" s="6"/>
      <c r="H54" s="421"/>
      <c r="I54" s="382" t="str">
        <f t="shared" si="1"/>
        <v/>
      </c>
      <c r="J54" s="37"/>
      <c r="K54" s="58" t="str">
        <f t="shared" si="5"/>
        <v/>
      </c>
      <c r="L54" s="349" t="b">
        <f t="shared" si="3"/>
        <v>0</v>
      </c>
      <c r="M54" s="350">
        <f t="shared" si="6"/>
        <v>1</v>
      </c>
    </row>
    <row r="55" spans="1:13">
      <c r="A55" s="37">
        <v>44</v>
      </c>
      <c r="B55" s="6"/>
      <c r="C55" s="6"/>
      <c r="D55" s="6"/>
      <c r="E55" s="6"/>
      <c r="F55" s="6"/>
      <c r="G55" s="6"/>
      <c r="H55" s="421"/>
      <c r="I55" s="382" t="str">
        <f t="shared" si="1"/>
        <v/>
      </c>
      <c r="J55" s="37"/>
      <c r="K55" s="58" t="str">
        <f t="shared" si="5"/>
        <v/>
      </c>
      <c r="L55" s="349" t="b">
        <f t="shared" si="3"/>
        <v>0</v>
      </c>
      <c r="M55" s="350">
        <f t="shared" si="6"/>
        <v>1</v>
      </c>
    </row>
    <row r="56" spans="1:13">
      <c r="A56" s="37">
        <v>45</v>
      </c>
      <c r="B56" s="6"/>
      <c r="C56" s="6"/>
      <c r="D56" s="6"/>
      <c r="E56" s="6"/>
      <c r="F56" s="6"/>
      <c r="G56" s="6"/>
      <c r="H56" s="421"/>
      <c r="I56" s="382" t="str">
        <f t="shared" si="1"/>
        <v/>
      </c>
      <c r="J56" s="37"/>
      <c r="K56" s="58" t="str">
        <f t="shared" si="5"/>
        <v/>
      </c>
      <c r="L56" s="349" t="b">
        <f t="shared" si="3"/>
        <v>0</v>
      </c>
      <c r="M56" s="350">
        <f t="shared" si="6"/>
        <v>1</v>
      </c>
    </row>
    <row r="57" spans="1:13">
      <c r="A57" s="37">
        <v>46</v>
      </c>
      <c r="B57" s="6"/>
      <c r="C57" s="6"/>
      <c r="D57" s="6"/>
      <c r="E57" s="6"/>
      <c r="F57" s="6"/>
      <c r="G57" s="6"/>
      <c r="H57" s="421"/>
      <c r="I57" s="382" t="str">
        <f t="shared" si="1"/>
        <v/>
      </c>
      <c r="J57" s="37"/>
      <c r="K57" s="58" t="str">
        <f t="shared" si="5"/>
        <v/>
      </c>
      <c r="L57" s="349" t="b">
        <f t="shared" si="3"/>
        <v>0</v>
      </c>
      <c r="M57" s="350">
        <f t="shared" si="6"/>
        <v>1</v>
      </c>
    </row>
    <row r="58" spans="1:13">
      <c r="A58" s="37">
        <v>47</v>
      </c>
      <c r="B58" s="6"/>
      <c r="C58" s="6"/>
      <c r="D58" s="6"/>
      <c r="E58" s="6"/>
      <c r="F58" s="6"/>
      <c r="G58" s="6"/>
      <c r="H58" s="421"/>
      <c r="I58" s="382" t="str">
        <f t="shared" si="1"/>
        <v/>
      </c>
      <c r="J58" s="37"/>
      <c r="K58" s="58" t="str">
        <f t="shared" si="5"/>
        <v/>
      </c>
      <c r="L58" s="349" t="b">
        <f t="shared" si="3"/>
        <v>0</v>
      </c>
      <c r="M58" s="350">
        <f t="shared" si="6"/>
        <v>1</v>
      </c>
    </row>
    <row r="59" spans="1:13">
      <c r="A59" s="37">
        <v>48</v>
      </c>
      <c r="B59" s="6"/>
      <c r="C59" s="6"/>
      <c r="D59" s="6"/>
      <c r="E59" s="6"/>
      <c r="F59" s="6"/>
      <c r="G59" s="6"/>
      <c r="H59" s="421"/>
      <c r="I59" s="382" t="str">
        <f t="shared" si="1"/>
        <v/>
      </c>
      <c r="J59" s="37"/>
      <c r="K59" s="58" t="str">
        <f t="shared" si="5"/>
        <v/>
      </c>
      <c r="L59" s="349" t="b">
        <f t="shared" si="3"/>
        <v>0</v>
      </c>
      <c r="M59" s="350">
        <f t="shared" si="6"/>
        <v>1</v>
      </c>
    </row>
    <row r="60" spans="1:13">
      <c r="A60" s="37">
        <v>49</v>
      </c>
      <c r="B60" s="6"/>
      <c r="C60" s="6"/>
      <c r="D60" s="6"/>
      <c r="E60" s="6"/>
      <c r="F60" s="6"/>
      <c r="G60" s="6"/>
      <c r="H60" s="421"/>
      <c r="I60" s="382" t="str">
        <f t="shared" si="1"/>
        <v/>
      </c>
      <c r="J60" s="37"/>
      <c r="K60" s="58" t="str">
        <f t="shared" si="5"/>
        <v/>
      </c>
      <c r="L60" s="349" t="b">
        <f t="shared" si="3"/>
        <v>0</v>
      </c>
      <c r="M60" s="350">
        <f t="shared" si="6"/>
        <v>1</v>
      </c>
    </row>
    <row r="61" spans="1:13">
      <c r="A61" s="37">
        <v>50</v>
      </c>
      <c r="B61" s="6"/>
      <c r="C61" s="6"/>
      <c r="D61" s="6"/>
      <c r="E61" s="6"/>
      <c r="F61" s="6"/>
      <c r="G61" s="6"/>
      <c r="H61" s="421"/>
      <c r="I61" s="382" t="str">
        <f t="shared" si="1"/>
        <v/>
      </c>
      <c r="J61" s="37"/>
      <c r="K61" s="58" t="str">
        <f t="shared" si="5"/>
        <v/>
      </c>
      <c r="L61" s="349" t="b">
        <f t="shared" si="3"/>
        <v>0</v>
      </c>
      <c r="M61" s="350">
        <f t="shared" si="6"/>
        <v>1</v>
      </c>
    </row>
    <row r="62" spans="1:13">
      <c r="A62" s="37">
        <v>51</v>
      </c>
      <c r="B62" s="6"/>
      <c r="C62" s="6"/>
      <c r="D62" s="6"/>
      <c r="E62" s="6"/>
      <c r="F62" s="6"/>
      <c r="G62" s="6"/>
      <c r="H62" s="421"/>
      <c r="I62" s="382" t="str">
        <f t="shared" si="1"/>
        <v/>
      </c>
      <c r="J62" s="37"/>
      <c r="K62" s="58" t="str">
        <f t="shared" si="5"/>
        <v/>
      </c>
      <c r="L62" s="349" t="b">
        <f t="shared" si="3"/>
        <v>0</v>
      </c>
      <c r="M62" s="350">
        <f t="shared" si="6"/>
        <v>1</v>
      </c>
    </row>
    <row r="63" spans="1:13">
      <c r="A63" s="37">
        <v>52</v>
      </c>
      <c r="B63" s="6"/>
      <c r="C63" s="6"/>
      <c r="D63" s="6"/>
      <c r="E63" s="6"/>
      <c r="F63" s="6"/>
      <c r="G63" s="6"/>
      <c r="H63" s="421"/>
      <c r="I63" s="382" t="str">
        <f t="shared" si="1"/>
        <v/>
      </c>
      <c r="J63" s="37"/>
      <c r="K63" s="58" t="str">
        <f t="shared" si="5"/>
        <v/>
      </c>
      <c r="L63" s="349" t="b">
        <f t="shared" si="3"/>
        <v>0</v>
      </c>
      <c r="M63" s="350">
        <f t="shared" si="6"/>
        <v>1</v>
      </c>
    </row>
    <row r="64" spans="1:13">
      <c r="A64" s="37">
        <v>53</v>
      </c>
      <c r="B64" s="6"/>
      <c r="C64" s="6"/>
      <c r="D64" s="6"/>
      <c r="E64" s="6"/>
      <c r="F64" s="6"/>
      <c r="G64" s="6"/>
      <c r="H64" s="421"/>
      <c r="I64" s="382" t="str">
        <f t="shared" si="1"/>
        <v/>
      </c>
      <c r="J64" s="37"/>
      <c r="K64" s="58" t="str">
        <f t="shared" si="5"/>
        <v/>
      </c>
      <c r="L64" s="349" t="b">
        <f t="shared" si="3"/>
        <v>0</v>
      </c>
      <c r="M64" s="350">
        <f t="shared" si="6"/>
        <v>1</v>
      </c>
    </row>
    <row r="65" spans="1:13">
      <c r="A65" s="37">
        <v>54</v>
      </c>
      <c r="B65" s="6"/>
      <c r="C65" s="6"/>
      <c r="D65" s="6"/>
      <c r="E65" s="6"/>
      <c r="F65" s="6"/>
      <c r="G65" s="6"/>
      <c r="H65" s="421"/>
      <c r="I65" s="382" t="str">
        <f t="shared" si="1"/>
        <v/>
      </c>
      <c r="J65" s="37"/>
      <c r="K65" s="58" t="str">
        <f t="shared" si="5"/>
        <v/>
      </c>
      <c r="L65" s="349" t="b">
        <f t="shared" si="3"/>
        <v>0</v>
      </c>
      <c r="M65" s="350">
        <f t="shared" si="6"/>
        <v>1</v>
      </c>
    </row>
    <row r="66" spans="1:13">
      <c r="A66" s="37">
        <v>55</v>
      </c>
      <c r="B66" s="6"/>
      <c r="C66" s="6"/>
      <c r="D66" s="6"/>
      <c r="E66" s="6"/>
      <c r="F66" s="6"/>
      <c r="G66" s="6"/>
      <c r="H66" s="421"/>
      <c r="I66" s="382" t="str">
        <f t="shared" si="1"/>
        <v/>
      </c>
      <c r="J66" s="37"/>
      <c r="K66" s="58" t="str">
        <f t="shared" si="5"/>
        <v/>
      </c>
      <c r="L66" s="349" t="b">
        <f t="shared" si="3"/>
        <v>0</v>
      </c>
      <c r="M66" s="350">
        <f t="shared" si="6"/>
        <v>1</v>
      </c>
    </row>
    <row r="67" spans="1:13">
      <c r="A67" s="37">
        <v>56</v>
      </c>
      <c r="B67" s="6"/>
      <c r="C67" s="6"/>
      <c r="D67" s="6"/>
      <c r="E67" s="6"/>
      <c r="F67" s="6"/>
      <c r="G67" s="6"/>
      <c r="H67" s="421"/>
      <c r="I67" s="382" t="str">
        <f t="shared" si="1"/>
        <v/>
      </c>
      <c r="J67" s="37"/>
      <c r="K67" s="58" t="str">
        <f t="shared" si="5"/>
        <v/>
      </c>
      <c r="L67" s="349" t="b">
        <f t="shared" si="3"/>
        <v>0</v>
      </c>
      <c r="M67" s="350">
        <f t="shared" si="6"/>
        <v>1</v>
      </c>
    </row>
    <row r="68" spans="1:13">
      <c r="A68" s="37">
        <v>57</v>
      </c>
      <c r="B68" s="6"/>
      <c r="C68" s="6"/>
      <c r="D68" s="6"/>
      <c r="E68" s="6"/>
      <c r="F68" s="6"/>
      <c r="G68" s="6"/>
      <c r="H68" s="421"/>
      <c r="I68" s="382" t="str">
        <f t="shared" si="1"/>
        <v/>
      </c>
      <c r="J68" s="37"/>
      <c r="K68" s="58" t="str">
        <f t="shared" si="5"/>
        <v/>
      </c>
      <c r="L68" s="349" t="b">
        <f t="shared" si="3"/>
        <v>0</v>
      </c>
      <c r="M68" s="350">
        <f t="shared" si="6"/>
        <v>1</v>
      </c>
    </row>
    <row r="69" spans="1:13">
      <c r="A69" s="37">
        <v>58</v>
      </c>
      <c r="B69" s="6"/>
      <c r="C69" s="6"/>
      <c r="D69" s="6"/>
      <c r="E69" s="6"/>
      <c r="F69" s="6"/>
      <c r="G69" s="6"/>
      <c r="H69" s="421"/>
      <c r="I69" s="382" t="str">
        <f t="shared" si="1"/>
        <v/>
      </c>
      <c r="J69" s="37"/>
      <c r="K69" s="58" t="str">
        <f t="shared" si="5"/>
        <v/>
      </c>
      <c r="L69" s="349" t="b">
        <f t="shared" si="3"/>
        <v>0</v>
      </c>
      <c r="M69" s="350">
        <f t="shared" si="6"/>
        <v>1</v>
      </c>
    </row>
    <row r="70" spans="1:13">
      <c r="A70" s="37">
        <v>59</v>
      </c>
      <c r="B70" s="6"/>
      <c r="C70" s="6"/>
      <c r="D70" s="6"/>
      <c r="E70" s="6"/>
      <c r="F70" s="6"/>
      <c r="G70" s="6"/>
      <c r="H70" s="421"/>
      <c r="I70" s="382" t="str">
        <f t="shared" si="1"/>
        <v/>
      </c>
      <c r="J70" s="37"/>
      <c r="K70" s="58" t="str">
        <f t="shared" si="5"/>
        <v/>
      </c>
      <c r="L70" s="349" t="b">
        <f t="shared" si="3"/>
        <v>0</v>
      </c>
      <c r="M70" s="350">
        <f t="shared" si="6"/>
        <v>1</v>
      </c>
    </row>
    <row r="71" spans="1:13">
      <c r="A71" s="37">
        <v>60</v>
      </c>
      <c r="B71" s="6"/>
      <c r="C71" s="6"/>
      <c r="D71" s="6"/>
      <c r="E71" s="6"/>
      <c r="F71" s="6"/>
      <c r="G71" s="6"/>
      <c r="H71" s="421"/>
      <c r="I71" s="382" t="str">
        <f t="shared" si="1"/>
        <v/>
      </c>
      <c r="J71" s="37"/>
      <c r="K71" s="58" t="str">
        <f t="shared" si="5"/>
        <v/>
      </c>
      <c r="L71" s="349" t="b">
        <f t="shared" si="3"/>
        <v>0</v>
      </c>
      <c r="M71" s="350">
        <f t="shared" si="6"/>
        <v>1</v>
      </c>
    </row>
    <row r="72" spans="1:13">
      <c r="A72" s="37">
        <v>61</v>
      </c>
      <c r="B72" s="6"/>
      <c r="C72" s="6"/>
      <c r="D72" s="6"/>
      <c r="E72" s="6"/>
      <c r="F72" s="6"/>
      <c r="G72" s="6"/>
      <c r="H72" s="421"/>
      <c r="I72" s="382" t="str">
        <f t="shared" si="1"/>
        <v/>
      </c>
      <c r="J72" s="37"/>
      <c r="K72" s="58" t="str">
        <f t="shared" si="5"/>
        <v/>
      </c>
      <c r="L72" s="349" t="b">
        <f t="shared" si="3"/>
        <v>0</v>
      </c>
      <c r="M72" s="350">
        <f t="shared" si="6"/>
        <v>1</v>
      </c>
    </row>
    <row r="73" spans="1:13">
      <c r="A73" s="37">
        <v>62</v>
      </c>
      <c r="B73" s="6"/>
      <c r="C73" s="6"/>
      <c r="D73" s="6"/>
      <c r="E73" s="6"/>
      <c r="F73" s="6"/>
      <c r="G73" s="6"/>
      <c r="H73" s="421"/>
      <c r="I73" s="382" t="str">
        <f t="shared" si="1"/>
        <v/>
      </c>
      <c r="J73" s="37"/>
      <c r="K73" s="58" t="str">
        <f t="shared" si="5"/>
        <v/>
      </c>
      <c r="L73" s="349" t="b">
        <f t="shared" si="3"/>
        <v>0</v>
      </c>
      <c r="M73" s="350">
        <f t="shared" si="6"/>
        <v>1</v>
      </c>
    </row>
    <row r="74" spans="1:13">
      <c r="A74" s="37">
        <v>63</v>
      </c>
      <c r="B74" s="6"/>
      <c r="C74" s="6"/>
      <c r="D74" s="6"/>
      <c r="E74" s="6"/>
      <c r="F74" s="6"/>
      <c r="G74" s="6"/>
      <c r="H74" s="421"/>
      <c r="I74" s="382" t="str">
        <f t="shared" si="1"/>
        <v/>
      </c>
      <c r="J74" s="37"/>
      <c r="K74" s="58" t="str">
        <f t="shared" si="5"/>
        <v/>
      </c>
      <c r="L74" s="349" t="b">
        <f t="shared" si="3"/>
        <v>0</v>
      </c>
      <c r="M74" s="350">
        <f t="shared" si="6"/>
        <v>1</v>
      </c>
    </row>
    <row r="75" spans="1:13">
      <c r="A75" s="37">
        <v>64</v>
      </c>
      <c r="B75" s="6"/>
      <c r="C75" s="6"/>
      <c r="D75" s="6"/>
      <c r="E75" s="6"/>
      <c r="F75" s="6"/>
      <c r="G75" s="6"/>
      <c r="H75" s="421"/>
      <c r="I75" s="382" t="str">
        <f t="shared" si="1"/>
        <v/>
      </c>
      <c r="J75" s="37"/>
      <c r="K75" s="58" t="str">
        <f t="shared" si="5"/>
        <v/>
      </c>
      <c r="L75" s="349" t="b">
        <f t="shared" si="3"/>
        <v>0</v>
      </c>
      <c r="M75" s="350">
        <f t="shared" si="6"/>
        <v>1</v>
      </c>
    </row>
    <row r="76" spans="1:13">
      <c r="A76" s="37">
        <v>65</v>
      </c>
      <c r="B76" s="6"/>
      <c r="C76" s="6"/>
      <c r="D76" s="6"/>
      <c r="E76" s="6"/>
      <c r="F76" s="6"/>
      <c r="G76" s="6"/>
      <c r="H76" s="421"/>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c r="A77" s="37">
        <v>66</v>
      </c>
      <c r="B77" s="6"/>
      <c r="C77" s="6"/>
      <c r="D77" s="6"/>
      <c r="E77" s="6"/>
      <c r="F77" s="6"/>
      <c r="G77" s="6"/>
      <c r="H77" s="421"/>
      <c r="I77" s="382" t="str">
        <f t="shared" si="7"/>
        <v/>
      </c>
      <c r="J77" s="37"/>
      <c r="K77" s="58" t="str">
        <f t="shared" si="8"/>
        <v/>
      </c>
      <c r="L77" s="349" t="b">
        <f t="shared" si="9"/>
        <v>0</v>
      </c>
      <c r="M77" s="350">
        <f t="shared" si="10"/>
        <v>1</v>
      </c>
    </row>
    <row r="78" spans="1:13">
      <c r="A78" s="37">
        <v>67</v>
      </c>
      <c r="B78" s="6"/>
      <c r="C78" s="6"/>
      <c r="D78" s="6"/>
      <c r="E78" s="6"/>
      <c r="F78" s="6"/>
      <c r="G78" s="6"/>
      <c r="H78" s="421"/>
      <c r="I78" s="382" t="str">
        <f t="shared" si="7"/>
        <v/>
      </c>
      <c r="J78" s="37"/>
      <c r="K78" s="58" t="str">
        <f t="shared" si="8"/>
        <v/>
      </c>
      <c r="L78" s="349" t="b">
        <f t="shared" si="9"/>
        <v>0</v>
      </c>
      <c r="M78" s="350">
        <f t="shared" si="10"/>
        <v>1</v>
      </c>
    </row>
    <row r="79" spans="1:13">
      <c r="A79" s="37">
        <v>68</v>
      </c>
      <c r="B79" s="6"/>
      <c r="C79" s="6"/>
      <c r="D79" s="6"/>
      <c r="E79" s="6"/>
      <c r="F79" s="6"/>
      <c r="G79" s="6"/>
      <c r="H79" s="421"/>
      <c r="I79" s="382" t="str">
        <f t="shared" si="7"/>
        <v/>
      </c>
      <c r="J79" s="37"/>
      <c r="K79" s="58" t="str">
        <f t="shared" si="8"/>
        <v/>
      </c>
      <c r="L79" s="349" t="b">
        <f t="shared" si="9"/>
        <v>0</v>
      </c>
      <c r="M79" s="350">
        <f t="shared" si="10"/>
        <v>1</v>
      </c>
    </row>
    <row r="80" spans="1:13">
      <c r="A80" s="37">
        <v>69</v>
      </c>
      <c r="B80" s="6"/>
      <c r="C80" s="6"/>
      <c r="D80" s="6"/>
      <c r="E80" s="6"/>
      <c r="F80" s="6"/>
      <c r="G80" s="6"/>
      <c r="H80" s="421"/>
      <c r="I80" s="382" t="str">
        <f t="shared" si="7"/>
        <v/>
      </c>
      <c r="J80" s="37"/>
      <c r="K80" s="58" t="str">
        <f t="shared" si="8"/>
        <v/>
      </c>
      <c r="L80" s="349" t="b">
        <f t="shared" si="9"/>
        <v>0</v>
      </c>
      <c r="M80" s="350">
        <f t="shared" si="10"/>
        <v>1</v>
      </c>
    </row>
    <row r="81" spans="1:13">
      <c r="A81" s="37">
        <v>70</v>
      </c>
      <c r="B81" s="6"/>
      <c r="C81" s="6"/>
      <c r="D81" s="6"/>
      <c r="E81" s="6"/>
      <c r="F81" s="6"/>
      <c r="G81" s="6"/>
      <c r="H81" s="421"/>
      <c r="I81" s="382" t="str">
        <f t="shared" si="7"/>
        <v/>
      </c>
      <c r="J81" s="37"/>
      <c r="K81" s="58" t="str">
        <f t="shared" si="8"/>
        <v/>
      </c>
      <c r="L81" s="349" t="b">
        <f t="shared" si="9"/>
        <v>0</v>
      </c>
      <c r="M81" s="350">
        <f t="shared" si="10"/>
        <v>1</v>
      </c>
    </row>
    <row r="82" spans="1:13">
      <c r="A82" s="37">
        <v>71</v>
      </c>
      <c r="B82" s="6"/>
      <c r="C82" s="6"/>
      <c r="D82" s="6"/>
      <c r="E82" s="6"/>
      <c r="F82" s="6"/>
      <c r="G82" s="6"/>
      <c r="H82" s="421"/>
      <c r="I82" s="382" t="str">
        <f t="shared" si="7"/>
        <v/>
      </c>
      <c r="J82" s="37"/>
      <c r="K82" s="58" t="str">
        <f t="shared" si="8"/>
        <v/>
      </c>
      <c r="L82" s="349" t="b">
        <f t="shared" si="9"/>
        <v>0</v>
      </c>
      <c r="M82" s="350">
        <f t="shared" si="10"/>
        <v>1</v>
      </c>
    </row>
    <row r="83" spans="1:13">
      <c r="A83" s="37">
        <v>72</v>
      </c>
      <c r="B83" s="6"/>
      <c r="C83" s="6"/>
      <c r="D83" s="6"/>
      <c r="E83" s="6"/>
      <c r="F83" s="6"/>
      <c r="G83" s="6"/>
      <c r="H83" s="421"/>
      <c r="I83" s="382" t="str">
        <f t="shared" si="7"/>
        <v/>
      </c>
      <c r="J83" s="37"/>
      <c r="K83" s="58" t="str">
        <f t="shared" si="8"/>
        <v/>
      </c>
      <c r="L83" s="349" t="b">
        <f t="shared" si="9"/>
        <v>0</v>
      </c>
      <c r="M83" s="350">
        <f t="shared" si="10"/>
        <v>1</v>
      </c>
    </row>
    <row r="84" spans="1:13">
      <c r="A84" s="37">
        <v>73</v>
      </c>
      <c r="B84" s="6"/>
      <c r="C84" s="6"/>
      <c r="D84" s="6"/>
      <c r="E84" s="6"/>
      <c r="F84" s="6"/>
      <c r="G84" s="6"/>
      <c r="H84" s="421"/>
      <c r="I84" s="382" t="str">
        <f t="shared" si="7"/>
        <v/>
      </c>
      <c r="J84" s="37"/>
      <c r="K84" s="58" t="str">
        <f t="shared" si="8"/>
        <v/>
      </c>
      <c r="L84" s="349" t="b">
        <f t="shared" si="9"/>
        <v>0</v>
      </c>
      <c r="M84" s="350">
        <f t="shared" si="10"/>
        <v>1</v>
      </c>
    </row>
    <row r="85" spans="1:13">
      <c r="A85" s="37">
        <v>74</v>
      </c>
      <c r="B85" s="6"/>
      <c r="C85" s="6"/>
      <c r="D85" s="6"/>
      <c r="E85" s="6"/>
      <c r="F85" s="6"/>
      <c r="G85" s="6"/>
      <c r="H85" s="421"/>
      <c r="I85" s="382" t="str">
        <f t="shared" si="7"/>
        <v/>
      </c>
      <c r="J85" s="37"/>
      <c r="K85" s="58" t="str">
        <f t="shared" si="8"/>
        <v/>
      </c>
      <c r="L85" s="349" t="b">
        <f t="shared" si="9"/>
        <v>0</v>
      </c>
      <c r="M85" s="350">
        <f t="shared" si="10"/>
        <v>1</v>
      </c>
    </row>
    <row r="86" spans="1:13">
      <c r="A86" s="37">
        <v>75</v>
      </c>
      <c r="B86" s="6"/>
      <c r="C86" s="6"/>
      <c r="D86" s="6"/>
      <c r="E86" s="6"/>
      <c r="F86" s="6"/>
      <c r="G86" s="6"/>
      <c r="H86" s="421"/>
      <c r="I86" s="382" t="str">
        <f t="shared" si="7"/>
        <v/>
      </c>
      <c r="J86" s="37"/>
      <c r="K86" s="58" t="str">
        <f t="shared" si="8"/>
        <v/>
      </c>
      <c r="L86" s="349" t="b">
        <f t="shared" si="9"/>
        <v>0</v>
      </c>
      <c r="M86" s="350">
        <f t="shared" si="10"/>
        <v>1</v>
      </c>
    </row>
    <row r="87" spans="1:13">
      <c r="A87" s="37">
        <v>76</v>
      </c>
      <c r="B87" s="6"/>
      <c r="C87" s="6"/>
      <c r="D87" s="6"/>
      <c r="E87" s="6"/>
      <c r="F87" s="6"/>
      <c r="G87" s="6"/>
      <c r="H87" s="421"/>
      <c r="I87" s="382" t="str">
        <f t="shared" si="7"/>
        <v/>
      </c>
      <c r="J87" s="37"/>
      <c r="K87" s="58" t="str">
        <f t="shared" si="8"/>
        <v/>
      </c>
      <c r="L87" s="349" t="b">
        <f t="shared" si="9"/>
        <v>0</v>
      </c>
      <c r="M87" s="350">
        <f t="shared" si="10"/>
        <v>1</v>
      </c>
    </row>
    <row r="88" spans="1:13">
      <c r="A88" s="37">
        <v>77</v>
      </c>
      <c r="B88" s="6"/>
      <c r="C88" s="6"/>
      <c r="D88" s="6"/>
      <c r="E88" s="6"/>
      <c r="F88" s="6"/>
      <c r="G88" s="6"/>
      <c r="H88" s="421"/>
      <c r="I88" s="382" t="str">
        <f t="shared" si="7"/>
        <v/>
      </c>
      <c r="J88" s="37"/>
      <c r="K88" s="58" t="str">
        <f t="shared" si="8"/>
        <v/>
      </c>
      <c r="L88" s="349" t="b">
        <f t="shared" si="9"/>
        <v>0</v>
      </c>
      <c r="M88" s="350">
        <f t="shared" si="10"/>
        <v>1</v>
      </c>
    </row>
    <row r="89" spans="1:13">
      <c r="A89" s="37">
        <v>78</v>
      </c>
      <c r="B89" s="6"/>
      <c r="C89" s="6"/>
      <c r="D89" s="6"/>
      <c r="E89" s="6"/>
      <c r="F89" s="6"/>
      <c r="G89" s="6"/>
      <c r="H89" s="421"/>
      <c r="I89" s="382" t="str">
        <f t="shared" si="7"/>
        <v/>
      </c>
      <c r="J89" s="37"/>
      <c r="K89" s="58" t="str">
        <f t="shared" si="8"/>
        <v/>
      </c>
      <c r="L89" s="349" t="b">
        <f t="shared" si="9"/>
        <v>0</v>
      </c>
      <c r="M89" s="350">
        <f t="shared" si="10"/>
        <v>1</v>
      </c>
    </row>
    <row r="90" spans="1:13">
      <c r="A90" s="37">
        <v>79</v>
      </c>
      <c r="B90" s="6"/>
      <c r="C90" s="6"/>
      <c r="D90" s="6"/>
      <c r="E90" s="6"/>
      <c r="F90" s="6"/>
      <c r="G90" s="6"/>
      <c r="H90" s="421"/>
      <c r="I90" s="382" t="str">
        <f t="shared" si="7"/>
        <v/>
      </c>
      <c r="J90" s="37"/>
      <c r="K90" s="58" t="str">
        <f t="shared" si="8"/>
        <v/>
      </c>
      <c r="L90" s="349" t="b">
        <f t="shared" si="9"/>
        <v>0</v>
      </c>
      <c r="M90" s="350">
        <f t="shared" si="10"/>
        <v>1</v>
      </c>
    </row>
    <row r="91" spans="1:13">
      <c r="A91" s="37">
        <v>80</v>
      </c>
      <c r="B91" s="6"/>
      <c r="C91" s="6"/>
      <c r="D91" s="6"/>
      <c r="E91" s="6"/>
      <c r="F91" s="6"/>
      <c r="G91" s="6"/>
      <c r="H91" s="421"/>
      <c r="I91" s="382" t="str">
        <f t="shared" si="7"/>
        <v/>
      </c>
      <c r="J91" s="37"/>
      <c r="K91" s="58" t="str">
        <f t="shared" si="8"/>
        <v/>
      </c>
      <c r="L91" s="349" t="b">
        <f t="shared" si="9"/>
        <v>0</v>
      </c>
      <c r="M91" s="350">
        <f t="shared" si="10"/>
        <v>1</v>
      </c>
    </row>
    <row r="92" spans="1:13">
      <c r="A92" s="37">
        <v>81</v>
      </c>
      <c r="B92" s="6"/>
      <c r="C92" s="6"/>
      <c r="D92" s="6"/>
      <c r="E92" s="6"/>
      <c r="F92" s="6"/>
      <c r="G92" s="6"/>
      <c r="H92" s="421"/>
      <c r="I92" s="382" t="str">
        <f t="shared" si="7"/>
        <v/>
      </c>
      <c r="J92" s="37"/>
      <c r="K92" s="58" t="str">
        <f t="shared" si="8"/>
        <v/>
      </c>
      <c r="L92" s="349" t="b">
        <f t="shared" si="9"/>
        <v>0</v>
      </c>
      <c r="M92" s="350">
        <f t="shared" si="10"/>
        <v>1</v>
      </c>
    </row>
    <row r="93" spans="1:13">
      <c r="A93" s="37">
        <v>82</v>
      </c>
      <c r="B93" s="6"/>
      <c r="C93" s="6"/>
      <c r="D93" s="6"/>
      <c r="E93" s="6"/>
      <c r="F93" s="6"/>
      <c r="G93" s="6"/>
      <c r="H93" s="421"/>
      <c r="I93" s="382" t="str">
        <f t="shared" si="7"/>
        <v/>
      </c>
      <c r="J93" s="37"/>
      <c r="K93" s="58" t="str">
        <f t="shared" si="8"/>
        <v/>
      </c>
      <c r="L93" s="349" t="b">
        <f t="shared" si="9"/>
        <v>0</v>
      </c>
      <c r="M93" s="350">
        <f t="shared" si="10"/>
        <v>1</v>
      </c>
    </row>
    <row r="94" spans="1:13">
      <c r="A94" s="37">
        <v>83</v>
      </c>
      <c r="B94" s="6"/>
      <c r="C94" s="6"/>
      <c r="D94" s="6"/>
      <c r="E94" s="6"/>
      <c r="F94" s="6"/>
      <c r="G94" s="6"/>
      <c r="H94" s="421"/>
      <c r="I94" s="382" t="str">
        <f t="shared" si="7"/>
        <v/>
      </c>
      <c r="J94" s="37"/>
      <c r="K94" s="58" t="str">
        <f t="shared" si="8"/>
        <v/>
      </c>
      <c r="L94" s="349" t="b">
        <f t="shared" si="9"/>
        <v>0</v>
      </c>
      <c r="M94" s="350">
        <f t="shared" si="10"/>
        <v>1</v>
      </c>
    </row>
    <row r="95" spans="1:13">
      <c r="A95" s="37">
        <v>84</v>
      </c>
      <c r="B95" s="6"/>
      <c r="C95" s="6"/>
      <c r="D95" s="6"/>
      <c r="E95" s="6"/>
      <c r="F95" s="6"/>
      <c r="G95" s="6"/>
      <c r="H95" s="421"/>
      <c r="I95" s="382" t="str">
        <f t="shared" si="7"/>
        <v/>
      </c>
      <c r="J95" s="37"/>
      <c r="K95" s="58" t="str">
        <f t="shared" si="8"/>
        <v/>
      </c>
      <c r="L95" s="349" t="b">
        <f t="shared" si="9"/>
        <v>0</v>
      </c>
      <c r="M95" s="350">
        <f t="shared" si="10"/>
        <v>1</v>
      </c>
    </row>
    <row r="96" spans="1:13">
      <c r="A96" s="37">
        <v>85</v>
      </c>
      <c r="B96" s="6"/>
      <c r="C96" s="6"/>
      <c r="D96" s="6"/>
      <c r="E96" s="6"/>
      <c r="F96" s="6"/>
      <c r="G96" s="6"/>
      <c r="H96" s="421"/>
      <c r="I96" s="382" t="str">
        <f t="shared" si="7"/>
        <v/>
      </c>
      <c r="J96" s="37"/>
      <c r="K96" s="58" t="str">
        <f t="shared" si="8"/>
        <v/>
      </c>
      <c r="L96" s="349" t="b">
        <f t="shared" si="9"/>
        <v>0</v>
      </c>
      <c r="M96" s="350">
        <f t="shared" si="10"/>
        <v>1</v>
      </c>
    </row>
    <row r="97" spans="1:13">
      <c r="A97" s="37">
        <v>86</v>
      </c>
      <c r="B97" s="6"/>
      <c r="C97" s="6"/>
      <c r="D97" s="6"/>
      <c r="E97" s="6"/>
      <c r="F97" s="6"/>
      <c r="G97" s="6"/>
      <c r="H97" s="421"/>
      <c r="I97" s="382" t="str">
        <f t="shared" si="7"/>
        <v/>
      </c>
      <c r="J97" s="37"/>
      <c r="K97" s="58" t="str">
        <f t="shared" si="8"/>
        <v/>
      </c>
      <c r="L97" s="349" t="b">
        <f t="shared" si="9"/>
        <v>0</v>
      </c>
      <c r="M97" s="350">
        <f t="shared" si="10"/>
        <v>1</v>
      </c>
    </row>
    <row r="98" spans="1:13">
      <c r="A98" s="37">
        <v>87</v>
      </c>
      <c r="B98" s="6"/>
      <c r="C98" s="6"/>
      <c r="D98" s="6"/>
      <c r="E98" s="6"/>
      <c r="F98" s="6"/>
      <c r="G98" s="6"/>
      <c r="H98" s="421"/>
      <c r="I98" s="382" t="str">
        <f t="shared" si="7"/>
        <v/>
      </c>
      <c r="J98" s="37"/>
      <c r="K98" s="58" t="str">
        <f t="shared" si="8"/>
        <v/>
      </c>
      <c r="L98" s="349" t="b">
        <f t="shared" si="9"/>
        <v>0</v>
      </c>
      <c r="M98" s="350">
        <f t="shared" si="10"/>
        <v>1</v>
      </c>
    </row>
    <row r="99" spans="1:13">
      <c r="A99" s="37">
        <v>88</v>
      </c>
      <c r="B99" s="6"/>
      <c r="C99" s="6"/>
      <c r="D99" s="6"/>
      <c r="E99" s="6"/>
      <c r="F99" s="6"/>
      <c r="G99" s="6"/>
      <c r="H99" s="421"/>
      <c r="I99" s="382" t="str">
        <f t="shared" si="7"/>
        <v/>
      </c>
      <c r="J99" s="37"/>
      <c r="K99" s="58" t="str">
        <f t="shared" si="8"/>
        <v/>
      </c>
      <c r="L99" s="349" t="b">
        <f t="shared" si="9"/>
        <v>0</v>
      </c>
      <c r="M99" s="350">
        <f t="shared" si="10"/>
        <v>1</v>
      </c>
    </row>
    <row r="100" spans="1:13">
      <c r="A100" s="37">
        <v>89</v>
      </c>
      <c r="B100" s="6"/>
      <c r="C100" s="6"/>
      <c r="D100" s="6"/>
      <c r="E100" s="6"/>
      <c r="F100" s="6"/>
      <c r="G100" s="6"/>
      <c r="H100" s="421"/>
      <c r="I100" s="382" t="str">
        <f t="shared" si="7"/>
        <v/>
      </c>
      <c r="J100" s="37"/>
      <c r="K100" s="58" t="str">
        <f t="shared" si="8"/>
        <v/>
      </c>
      <c r="L100" s="349" t="b">
        <f t="shared" si="9"/>
        <v>0</v>
      </c>
      <c r="M100" s="350">
        <f t="shared" si="10"/>
        <v>1</v>
      </c>
    </row>
    <row r="101" spans="1:13">
      <c r="A101" s="37">
        <v>90</v>
      </c>
      <c r="B101" s="6"/>
      <c r="C101" s="6"/>
      <c r="D101" s="6"/>
      <c r="E101" s="6"/>
      <c r="F101" s="6"/>
      <c r="G101" s="6"/>
      <c r="H101" s="421"/>
      <c r="I101" s="382" t="str">
        <f t="shared" si="7"/>
        <v/>
      </c>
      <c r="J101" s="37"/>
      <c r="K101" s="58" t="str">
        <f t="shared" si="8"/>
        <v/>
      </c>
      <c r="L101" s="349" t="b">
        <f t="shared" si="9"/>
        <v>0</v>
      </c>
      <c r="M101" s="350">
        <f t="shared" si="10"/>
        <v>1</v>
      </c>
    </row>
    <row r="102" spans="1:13">
      <c r="A102" s="37">
        <v>91</v>
      </c>
      <c r="B102" s="6"/>
      <c r="C102" s="6"/>
      <c r="D102" s="6"/>
      <c r="E102" s="6"/>
      <c r="F102" s="6"/>
      <c r="G102" s="6"/>
      <c r="H102" s="421"/>
      <c r="I102" s="382" t="str">
        <f t="shared" si="7"/>
        <v/>
      </c>
      <c r="J102" s="37"/>
      <c r="K102" s="58" t="str">
        <f t="shared" si="8"/>
        <v/>
      </c>
      <c r="L102" s="349" t="b">
        <f t="shared" si="9"/>
        <v>0</v>
      </c>
      <c r="M102" s="350">
        <f t="shared" si="10"/>
        <v>1</v>
      </c>
    </row>
    <row r="103" spans="1:13">
      <c r="A103" s="37">
        <v>92</v>
      </c>
      <c r="B103" s="6"/>
      <c r="C103" s="6"/>
      <c r="D103" s="6"/>
      <c r="E103" s="6"/>
      <c r="F103" s="6"/>
      <c r="G103" s="6"/>
      <c r="H103" s="421"/>
      <c r="I103" s="382" t="str">
        <f t="shared" si="7"/>
        <v/>
      </c>
      <c r="J103" s="37"/>
      <c r="K103" s="58" t="str">
        <f t="shared" si="8"/>
        <v/>
      </c>
      <c r="L103" s="349" t="b">
        <f t="shared" si="9"/>
        <v>0</v>
      </c>
      <c r="M103" s="350">
        <f t="shared" si="10"/>
        <v>1</v>
      </c>
    </row>
    <row r="104" spans="1:13">
      <c r="A104" s="37">
        <v>93</v>
      </c>
      <c r="B104" s="6"/>
      <c r="C104" s="6"/>
      <c r="D104" s="6"/>
      <c r="E104" s="6"/>
      <c r="F104" s="6"/>
      <c r="G104" s="6"/>
      <c r="H104" s="421"/>
      <c r="I104" s="382" t="str">
        <f t="shared" si="7"/>
        <v/>
      </c>
      <c r="J104" s="37"/>
      <c r="K104" s="58" t="str">
        <f t="shared" si="8"/>
        <v/>
      </c>
      <c r="L104" s="349" t="b">
        <f t="shared" si="9"/>
        <v>0</v>
      </c>
      <c r="M104" s="350">
        <f t="shared" si="10"/>
        <v>1</v>
      </c>
    </row>
    <row r="105" spans="1:13">
      <c r="A105" s="37">
        <v>94</v>
      </c>
      <c r="B105" s="6"/>
      <c r="C105" s="6"/>
      <c r="D105" s="6"/>
      <c r="E105" s="6"/>
      <c r="F105" s="6"/>
      <c r="G105" s="6"/>
      <c r="H105" s="421"/>
      <c r="I105" s="382" t="str">
        <f t="shared" si="7"/>
        <v/>
      </c>
      <c r="J105" s="37"/>
      <c r="K105" s="58" t="str">
        <f t="shared" si="8"/>
        <v/>
      </c>
      <c r="L105" s="349" t="b">
        <f t="shared" si="9"/>
        <v>0</v>
      </c>
      <c r="M105" s="350">
        <f t="shared" si="10"/>
        <v>1</v>
      </c>
    </row>
    <row r="106" spans="1:13">
      <c r="A106" s="37">
        <v>95</v>
      </c>
      <c r="B106" s="6"/>
      <c r="C106" s="6"/>
      <c r="D106" s="6"/>
      <c r="E106" s="6"/>
      <c r="F106" s="6"/>
      <c r="G106" s="6"/>
      <c r="H106" s="421"/>
      <c r="I106" s="382" t="str">
        <f t="shared" si="7"/>
        <v/>
      </c>
      <c r="J106" s="37"/>
      <c r="K106" s="58" t="str">
        <f t="shared" si="8"/>
        <v/>
      </c>
      <c r="L106" s="349" t="b">
        <f t="shared" si="9"/>
        <v>0</v>
      </c>
      <c r="M106" s="350">
        <f t="shared" si="10"/>
        <v>1</v>
      </c>
    </row>
    <row r="107" spans="1:13">
      <c r="A107" s="37">
        <v>96</v>
      </c>
      <c r="B107" s="6"/>
      <c r="C107" s="6"/>
      <c r="D107" s="6"/>
      <c r="E107" s="6"/>
      <c r="F107" s="6"/>
      <c r="G107" s="6"/>
      <c r="H107" s="421"/>
      <c r="I107" s="382" t="str">
        <f t="shared" si="7"/>
        <v/>
      </c>
      <c r="J107" s="37"/>
      <c r="K107" s="58" t="str">
        <f t="shared" si="8"/>
        <v/>
      </c>
      <c r="L107" s="349" t="b">
        <f t="shared" si="9"/>
        <v>0</v>
      </c>
      <c r="M107" s="350">
        <f t="shared" si="10"/>
        <v>1</v>
      </c>
    </row>
    <row r="108" spans="1:13">
      <c r="A108" s="37">
        <v>97</v>
      </c>
      <c r="B108" s="6"/>
      <c r="C108" s="6"/>
      <c r="D108" s="6"/>
      <c r="E108" s="6"/>
      <c r="F108" s="6"/>
      <c r="G108" s="6"/>
      <c r="H108" s="421"/>
      <c r="I108" s="382" t="str">
        <f t="shared" si="7"/>
        <v/>
      </c>
      <c r="J108" s="37"/>
      <c r="K108" s="58" t="str">
        <f t="shared" si="8"/>
        <v/>
      </c>
      <c r="L108" s="349" t="b">
        <f t="shared" si="9"/>
        <v>0</v>
      </c>
      <c r="M108" s="350">
        <f t="shared" si="10"/>
        <v>1</v>
      </c>
    </row>
    <row r="109" spans="1:13">
      <c r="A109" s="37">
        <v>98</v>
      </c>
      <c r="B109" s="6"/>
      <c r="C109" s="6"/>
      <c r="D109" s="6"/>
      <c r="E109" s="6"/>
      <c r="F109" s="6"/>
      <c r="G109" s="6"/>
      <c r="H109" s="421"/>
      <c r="I109" s="382" t="str">
        <f t="shared" si="7"/>
        <v/>
      </c>
      <c r="J109" s="37"/>
      <c r="K109" s="58" t="str">
        <f t="shared" si="8"/>
        <v/>
      </c>
      <c r="L109" s="349" t="b">
        <f t="shared" si="9"/>
        <v>0</v>
      </c>
      <c r="M109" s="350">
        <f t="shared" si="10"/>
        <v>1</v>
      </c>
    </row>
    <row r="110" spans="1:13">
      <c r="A110" s="143">
        <v>99</v>
      </c>
      <c r="B110" s="6"/>
      <c r="C110" s="6"/>
      <c r="D110" s="6"/>
      <c r="E110" s="6"/>
      <c r="F110" s="6"/>
      <c r="G110" s="6"/>
      <c r="H110" s="421"/>
      <c r="I110" s="382" t="str">
        <f t="shared" si="7"/>
        <v/>
      </c>
      <c r="J110" s="143"/>
      <c r="K110" s="58" t="str">
        <f t="shared" si="8"/>
        <v/>
      </c>
      <c r="L110" s="349" t="b">
        <f t="shared" si="9"/>
        <v>0</v>
      </c>
      <c r="M110" s="350">
        <f t="shared" si="10"/>
        <v>1</v>
      </c>
    </row>
    <row r="111" spans="1:13">
      <c r="A111" s="143">
        <v>100</v>
      </c>
      <c r="B111" s="144"/>
      <c r="C111" s="144"/>
      <c r="D111" s="144"/>
      <c r="E111" s="144"/>
      <c r="F111" s="144"/>
      <c r="G111" s="144"/>
      <c r="H111" s="146"/>
      <c r="I111" s="382" t="str">
        <f t="shared" si="7"/>
        <v/>
      </c>
      <c r="J111" s="143"/>
    </row>
    <row r="112" spans="1:13">
      <c r="A112" s="143">
        <v>101</v>
      </c>
      <c r="B112" s="144"/>
      <c r="C112" s="144"/>
      <c r="D112" s="144"/>
      <c r="E112" s="144"/>
      <c r="F112" s="144"/>
      <c r="G112" s="144"/>
      <c r="H112" s="146"/>
      <c r="I112" s="382" t="str">
        <f t="shared" si="7"/>
        <v/>
      </c>
      <c r="J112" s="143"/>
    </row>
    <row r="113" spans="1:21">
      <c r="A113" s="143">
        <v>102</v>
      </c>
      <c r="B113" s="144"/>
      <c r="C113" s="144"/>
      <c r="D113" s="144"/>
      <c r="E113" s="144"/>
      <c r="F113" s="144"/>
      <c r="G113" s="144"/>
      <c r="H113" s="146"/>
      <c r="I113" s="382" t="str">
        <f t="shared" si="7"/>
        <v/>
      </c>
      <c r="J113" s="143"/>
    </row>
    <row r="114" spans="1:21">
      <c r="A114" s="143">
        <v>103</v>
      </c>
      <c r="B114" s="144"/>
      <c r="C114" s="144"/>
      <c r="D114" s="144"/>
      <c r="E114" s="144"/>
      <c r="F114" s="144"/>
      <c r="G114" s="144"/>
      <c r="H114" s="146"/>
      <c r="I114" s="382" t="str">
        <f t="shared" si="7"/>
        <v/>
      </c>
      <c r="J114" s="143"/>
    </row>
    <row r="115" spans="1:21" s="70" customFormat="1">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VBpjrXMjhNETVQ6wgs33Gef31AMcZ3+guVQUmQtfqW1k6WRiJzstKmjNtuZ1PHwbqauzH8czIrd/OdNIG/TCmQ==" saltValue="55PejrI20cdTzD7uJt8Jww=="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Q261"/>
  <sheetViews>
    <sheetView topLeftCell="A13" zoomScaleNormal="100" workbookViewId="0">
      <selection activeCell="L21" sqref="L21"/>
    </sheetView>
  </sheetViews>
  <sheetFormatPr defaultColWidth="9.08984375" defaultRowHeight="15.5"/>
  <cols>
    <col min="1" max="1" width="5.6328125" style="60" customWidth="1"/>
    <col min="2" max="3" width="35.6328125" style="64" customWidth="1"/>
    <col min="4" max="4" width="10.6328125" style="69" customWidth="1"/>
    <col min="5" max="6" width="17.6328125" style="64" customWidth="1"/>
    <col min="7" max="7" width="10.6328125" style="70" hidden="1" customWidth="1"/>
    <col min="8" max="8" width="9.08984375" style="71" hidden="1" customWidth="1"/>
    <col min="9" max="9" width="9.08984375" style="64" hidden="1" customWidth="1"/>
    <col min="10" max="18" width="9.08984375" style="64" customWidth="1"/>
    <col min="19" max="16384" width="9.08984375" style="64"/>
  </cols>
  <sheetData>
    <row r="1" spans="1:9" s="60" customFormat="1">
      <c r="A1" s="59" t="s">
        <v>483</v>
      </c>
      <c r="D1" s="61"/>
      <c r="E1" s="63"/>
      <c r="F1" s="50"/>
      <c r="G1" s="62"/>
      <c r="H1" s="289"/>
    </row>
    <row r="2" spans="1:9" s="60" customFormat="1">
      <c r="A2" s="346" t="str">
        <f>IF(ISBLANK(facultate), IF(ISBLANK(departament),"","Departament " &amp; departament), "Facultatea " &amp; facultate)</f>
        <v>Facultatea Arhitectură și Urbanism</v>
      </c>
      <c r="D2" s="61"/>
      <c r="E2" s="63"/>
      <c r="F2" s="50"/>
      <c r="G2" s="62"/>
      <c r="H2" s="289"/>
    </row>
    <row r="3" spans="1:9" s="60" customFormat="1">
      <c r="A3" s="346" t="str">
        <f>IF(ISBLANK(departament),"","Departamentul " &amp; departament)</f>
        <v>Departamentul Arhitectură</v>
      </c>
      <c r="D3" s="61"/>
      <c r="E3" s="63"/>
      <c r="F3" s="50"/>
      <c r="G3" s="62"/>
      <c r="H3" s="289"/>
    </row>
    <row r="4" spans="1:9">
      <c r="A4" s="554" t="s">
        <v>785</v>
      </c>
      <c r="B4" s="554"/>
      <c r="C4" s="554"/>
      <c r="D4" s="554"/>
      <c r="E4" s="554"/>
      <c r="F4" s="422"/>
      <c r="G4" s="226"/>
      <c r="H4" s="291"/>
    </row>
    <row r="5" spans="1:9">
      <c r="A5" s="554" t="s">
        <v>779</v>
      </c>
      <c r="B5" s="554"/>
      <c r="C5" s="554"/>
      <c r="D5" s="554"/>
      <c r="E5" s="554"/>
      <c r="F5" s="422"/>
      <c r="G5" s="226"/>
    </row>
    <row r="6" spans="1:9" ht="13.5" customHeight="1">
      <c r="D6" s="64"/>
      <c r="E6" s="347"/>
      <c r="F6" s="347" t="str">
        <f>CONCATENATE(functie," ",nume_candidat)</f>
        <v>Șef de lucrări Cristina-Maria POVIAN</v>
      </c>
    </row>
    <row r="7" spans="1:9" ht="18.75" customHeight="1">
      <c r="A7" s="552" t="s">
        <v>338</v>
      </c>
      <c r="B7" s="552" t="s">
        <v>454</v>
      </c>
      <c r="C7" s="552" t="s">
        <v>781</v>
      </c>
      <c r="D7" s="562" t="s">
        <v>2</v>
      </c>
      <c r="E7" s="552" t="s">
        <v>544</v>
      </c>
      <c r="F7" s="562" t="s">
        <v>1106</v>
      </c>
      <c r="G7" s="552" t="s">
        <v>4</v>
      </c>
      <c r="H7" s="573" t="s">
        <v>541</v>
      </c>
      <c r="I7" s="559" t="s">
        <v>551</v>
      </c>
    </row>
    <row r="8" spans="1:9" ht="18.75" customHeight="1">
      <c r="A8" s="569"/>
      <c r="B8" s="569"/>
      <c r="C8" s="569"/>
      <c r="D8" s="563"/>
      <c r="E8" s="569"/>
      <c r="F8" s="563"/>
      <c r="G8" s="569"/>
      <c r="H8" s="574"/>
      <c r="I8" s="559"/>
    </row>
    <row r="9" spans="1:9" ht="18.75" customHeight="1">
      <c r="A9" s="569"/>
      <c r="B9" s="569"/>
      <c r="C9" s="569"/>
      <c r="D9" s="563"/>
      <c r="E9" s="553"/>
      <c r="F9" s="563"/>
      <c r="G9" s="553"/>
      <c r="H9" s="574"/>
      <c r="I9" s="559"/>
    </row>
    <row r="10" spans="1:9" ht="18.75" customHeight="1">
      <c r="A10" s="553"/>
      <c r="B10" s="553"/>
      <c r="C10" s="553"/>
      <c r="D10" s="564"/>
      <c r="E10" s="348" t="str">
        <f>CONCATENATE("ultimii ",durata_evaluare," ani")</f>
        <v>ultimii 5 ani</v>
      </c>
      <c r="F10" s="564"/>
      <c r="G10" s="348" t="str">
        <f>CONCATENATE("ultimii                                  ",durata_evaluare," ani")</f>
        <v>ultimii                                  5 ani</v>
      </c>
      <c r="H10" s="575"/>
      <c r="I10" s="559"/>
    </row>
    <row r="11" spans="1:9">
      <c r="A11" s="88"/>
      <c r="B11" s="65"/>
      <c r="C11" s="65"/>
      <c r="D11" s="30"/>
      <c r="E11" s="148">
        <f>SUMIF(E12:E1012,"&gt;0")</f>
        <v>130</v>
      </c>
      <c r="F11" s="434"/>
      <c r="G11" s="4">
        <f t="shared" ref="G11" si="0">SUMIF(G12:G110,"&gt;0")</f>
        <v>13</v>
      </c>
      <c r="H11" s="298"/>
    </row>
    <row r="12" spans="1:9" ht="46.5">
      <c r="A12" s="37">
        <v>1</v>
      </c>
      <c r="B12" s="7" t="s">
        <v>1300</v>
      </c>
      <c r="C12" s="7" t="s">
        <v>1299</v>
      </c>
      <c r="D12" s="505">
        <v>2021</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3</v>
      </c>
    </row>
    <row r="13" spans="1:9">
      <c r="A13" s="37">
        <v>2</v>
      </c>
      <c r="B13" s="7" t="s">
        <v>1301</v>
      </c>
      <c r="C13" s="7" t="s">
        <v>1302</v>
      </c>
      <c r="D13" s="508">
        <v>2021</v>
      </c>
      <c r="E13" s="16">
        <f t="shared" si="1"/>
        <v>10</v>
      </c>
      <c r="F13" s="37"/>
      <c r="G13" s="58">
        <f t="shared" si="2"/>
        <v>1</v>
      </c>
      <c r="H13" s="349" t="b">
        <f t="shared" si="3"/>
        <v>0</v>
      </c>
      <c r="I13" s="350">
        <f t="shared" si="4"/>
        <v>1</v>
      </c>
    </row>
    <row r="14" spans="1:9">
      <c r="A14" s="37">
        <v>3</v>
      </c>
      <c r="B14" s="380" t="s">
        <v>1301</v>
      </c>
      <c r="C14" s="7" t="s">
        <v>1303</v>
      </c>
      <c r="D14" s="508">
        <v>2021</v>
      </c>
      <c r="E14" s="16">
        <f t="shared" si="1"/>
        <v>10</v>
      </c>
      <c r="F14" s="37"/>
      <c r="G14" s="58">
        <f t="shared" si="2"/>
        <v>1</v>
      </c>
      <c r="H14" s="349" t="b">
        <f t="shared" si="3"/>
        <v>0</v>
      </c>
      <c r="I14" s="350">
        <f t="shared" si="4"/>
        <v>1</v>
      </c>
    </row>
    <row r="15" spans="1:9">
      <c r="A15" s="37">
        <v>4</v>
      </c>
      <c r="B15" s="380" t="s">
        <v>1301</v>
      </c>
      <c r="C15" s="6" t="s">
        <v>1304</v>
      </c>
      <c r="D15" s="508">
        <v>2021</v>
      </c>
      <c r="E15" s="16">
        <f t="shared" si="1"/>
        <v>10</v>
      </c>
      <c r="F15" s="37"/>
      <c r="G15" s="58">
        <f t="shared" si="2"/>
        <v>1</v>
      </c>
      <c r="H15" s="349" t="b">
        <f t="shared" si="3"/>
        <v>0</v>
      </c>
      <c r="I15" s="350">
        <f t="shared" si="4"/>
        <v>1</v>
      </c>
    </row>
    <row r="16" spans="1:9" ht="31">
      <c r="A16" s="37">
        <v>5</v>
      </c>
      <c r="B16" s="6" t="s">
        <v>1306</v>
      </c>
      <c r="C16" s="6" t="s">
        <v>1305</v>
      </c>
      <c r="D16" s="216">
        <v>2020</v>
      </c>
      <c r="E16" s="16">
        <f t="shared" si="1"/>
        <v>10</v>
      </c>
      <c r="F16" s="37"/>
      <c r="G16" s="58">
        <f t="shared" si="2"/>
        <v>1</v>
      </c>
      <c r="H16" s="349" t="b">
        <f t="shared" si="3"/>
        <v>0</v>
      </c>
      <c r="I16" s="350">
        <f t="shared" si="4"/>
        <v>2</v>
      </c>
    </row>
    <row r="17" spans="1:9">
      <c r="A17" s="37">
        <v>6</v>
      </c>
      <c r="B17" s="380" t="s">
        <v>1301</v>
      </c>
      <c r="C17" s="6" t="s">
        <v>1307</v>
      </c>
      <c r="D17" s="507">
        <v>2020</v>
      </c>
      <c r="E17" s="16">
        <f t="shared" si="1"/>
        <v>10</v>
      </c>
      <c r="F17" s="37"/>
      <c r="G17" s="58">
        <f t="shared" si="2"/>
        <v>1</v>
      </c>
      <c r="H17" s="349" t="b">
        <f t="shared" si="3"/>
        <v>0</v>
      </c>
      <c r="I17" s="350">
        <f t="shared" si="4"/>
        <v>1</v>
      </c>
    </row>
    <row r="18" spans="1:9">
      <c r="A18" s="37">
        <v>7</v>
      </c>
      <c r="B18" s="380" t="s">
        <v>1301</v>
      </c>
      <c r="C18" s="6" t="s">
        <v>1308</v>
      </c>
      <c r="D18" s="507">
        <v>2020</v>
      </c>
      <c r="E18" s="16">
        <f t="shared" si="1"/>
        <v>10</v>
      </c>
      <c r="F18" s="37"/>
      <c r="G18" s="58">
        <f t="shared" si="2"/>
        <v>1</v>
      </c>
      <c r="H18" s="349" t="b">
        <f t="shared" si="3"/>
        <v>0</v>
      </c>
      <c r="I18" s="350">
        <f t="shared" si="4"/>
        <v>1</v>
      </c>
    </row>
    <row r="19" spans="1:9" ht="31">
      <c r="A19" s="37">
        <v>8</v>
      </c>
      <c r="B19" s="6" t="s">
        <v>1309</v>
      </c>
      <c r="C19" s="6" t="s">
        <v>1310</v>
      </c>
      <c r="D19" s="216">
        <v>2019</v>
      </c>
      <c r="E19" s="16">
        <f t="shared" si="1"/>
        <v>10</v>
      </c>
      <c r="F19" s="37"/>
      <c r="G19" s="58">
        <f t="shared" si="2"/>
        <v>1</v>
      </c>
      <c r="H19" s="349" t="b">
        <f t="shared" si="3"/>
        <v>0</v>
      </c>
      <c r="I19" s="350">
        <f t="shared" si="4"/>
        <v>2</v>
      </c>
    </row>
    <row r="20" spans="1:9" ht="31">
      <c r="A20" s="37">
        <v>9</v>
      </c>
      <c r="B20" s="6" t="s">
        <v>1311</v>
      </c>
      <c r="C20" s="6" t="s">
        <v>1312</v>
      </c>
      <c r="D20" s="216">
        <v>2019</v>
      </c>
      <c r="E20" s="16">
        <f t="shared" si="1"/>
        <v>10</v>
      </c>
      <c r="F20" s="37"/>
      <c r="G20" s="58">
        <f t="shared" si="2"/>
        <v>1</v>
      </c>
      <c r="H20" s="349" t="b">
        <f t="shared" si="3"/>
        <v>0</v>
      </c>
      <c r="I20" s="350">
        <f t="shared" si="4"/>
        <v>2</v>
      </c>
    </row>
    <row r="21" spans="1:9">
      <c r="A21" s="37">
        <v>10</v>
      </c>
      <c r="B21" s="380" t="s">
        <v>1301</v>
      </c>
      <c r="C21" s="6" t="s">
        <v>1313</v>
      </c>
      <c r="D21" s="216">
        <v>2019</v>
      </c>
      <c r="E21" s="16">
        <f t="shared" si="1"/>
        <v>10</v>
      </c>
      <c r="F21" s="37"/>
      <c r="G21" s="58">
        <f t="shared" si="2"/>
        <v>1</v>
      </c>
      <c r="H21" s="349" t="b">
        <f t="shared" si="3"/>
        <v>0</v>
      </c>
      <c r="I21" s="350">
        <f t="shared" si="4"/>
        <v>1</v>
      </c>
    </row>
    <row r="22" spans="1:9">
      <c r="A22" s="37">
        <v>11</v>
      </c>
      <c r="B22" s="380" t="s">
        <v>1301</v>
      </c>
      <c r="C22" s="6" t="s">
        <v>1314</v>
      </c>
      <c r="D22" s="216">
        <v>2018</v>
      </c>
      <c r="E22" s="16">
        <f t="shared" si="1"/>
        <v>10</v>
      </c>
      <c r="F22" s="37"/>
      <c r="G22" s="58">
        <f t="shared" si="2"/>
        <v>1</v>
      </c>
      <c r="H22" s="349" t="b">
        <f t="shared" si="3"/>
        <v>0</v>
      </c>
      <c r="I22" s="350">
        <f t="shared" si="4"/>
        <v>1</v>
      </c>
    </row>
    <row r="23" spans="1:9">
      <c r="A23" s="37">
        <v>12</v>
      </c>
      <c r="B23" s="380" t="s">
        <v>1301</v>
      </c>
      <c r="C23" s="6" t="s">
        <v>1315</v>
      </c>
      <c r="D23" s="216">
        <v>2017</v>
      </c>
      <c r="E23" s="16">
        <f t="shared" si="1"/>
        <v>10</v>
      </c>
      <c r="F23" s="37"/>
      <c r="G23" s="58">
        <f t="shared" si="2"/>
        <v>1</v>
      </c>
      <c r="H23" s="349" t="b">
        <f t="shared" si="3"/>
        <v>0</v>
      </c>
      <c r="I23" s="350">
        <f t="shared" si="4"/>
        <v>1</v>
      </c>
    </row>
    <row r="24" spans="1:9">
      <c r="A24" s="37">
        <v>13</v>
      </c>
      <c r="B24" s="380" t="s">
        <v>1301</v>
      </c>
      <c r="C24" s="6" t="s">
        <v>1316</v>
      </c>
      <c r="D24" s="216">
        <v>2017</v>
      </c>
      <c r="E24" s="16">
        <f t="shared" si="1"/>
        <v>10</v>
      </c>
      <c r="F24" s="37"/>
      <c r="G24" s="58">
        <f t="shared" si="2"/>
        <v>1</v>
      </c>
      <c r="H24" s="349" t="b">
        <f t="shared" si="3"/>
        <v>0</v>
      </c>
      <c r="I24" s="350">
        <f t="shared" si="4"/>
        <v>1</v>
      </c>
    </row>
    <row r="25" spans="1:9">
      <c r="A25" s="37">
        <v>14</v>
      </c>
      <c r="B25" s="6"/>
      <c r="C25" s="6"/>
      <c r="D25" s="216"/>
      <c r="E25" s="16" t="str">
        <f t="shared" si="1"/>
        <v/>
      </c>
      <c r="F25" s="37"/>
      <c r="G25" s="58" t="str">
        <f t="shared" si="2"/>
        <v/>
      </c>
      <c r="H25" s="349" t="b">
        <f t="shared" si="3"/>
        <v>0</v>
      </c>
      <c r="I25" s="350">
        <f t="shared" si="4"/>
        <v>1</v>
      </c>
    </row>
    <row r="26" spans="1:9">
      <c r="A26" s="37">
        <v>15</v>
      </c>
      <c r="B26" s="6"/>
      <c r="C26" s="6"/>
      <c r="D26" s="216"/>
      <c r="E26" s="16" t="str">
        <f t="shared" si="1"/>
        <v/>
      </c>
      <c r="F26" s="37"/>
      <c r="G26" s="58" t="str">
        <f t="shared" si="2"/>
        <v/>
      </c>
      <c r="H26" s="349" t="b">
        <f t="shared" si="3"/>
        <v>0</v>
      </c>
      <c r="I26" s="350">
        <f t="shared" si="4"/>
        <v>1</v>
      </c>
    </row>
    <row r="27" spans="1:9">
      <c r="A27" s="37">
        <v>16</v>
      </c>
      <c r="B27" s="6"/>
      <c r="C27" s="6"/>
      <c r="D27" s="216"/>
      <c r="E27" s="16" t="str">
        <f t="shared" si="1"/>
        <v/>
      </c>
      <c r="F27" s="37"/>
      <c r="G27" s="58" t="str">
        <f t="shared" si="2"/>
        <v/>
      </c>
      <c r="H27" s="349" t="b">
        <f t="shared" si="3"/>
        <v>0</v>
      </c>
      <c r="I27" s="350">
        <f t="shared" si="4"/>
        <v>1</v>
      </c>
    </row>
    <row r="28" spans="1:9">
      <c r="A28" s="37">
        <v>17</v>
      </c>
      <c r="B28" s="6"/>
      <c r="C28" s="6"/>
      <c r="D28" s="216"/>
      <c r="E28" s="16" t="str">
        <f t="shared" si="1"/>
        <v/>
      </c>
      <c r="F28" s="37"/>
      <c r="G28" s="58" t="str">
        <f t="shared" si="2"/>
        <v/>
      </c>
      <c r="H28" s="349" t="b">
        <f t="shared" si="3"/>
        <v>0</v>
      </c>
      <c r="I28" s="350">
        <f t="shared" si="4"/>
        <v>1</v>
      </c>
    </row>
    <row r="29" spans="1:9">
      <c r="A29" s="37">
        <v>18</v>
      </c>
      <c r="B29" s="6"/>
      <c r="C29" s="6"/>
      <c r="D29" s="216"/>
      <c r="E29" s="16" t="str">
        <f t="shared" si="1"/>
        <v/>
      </c>
      <c r="F29" s="37"/>
      <c r="G29" s="58" t="str">
        <f t="shared" si="2"/>
        <v/>
      </c>
      <c r="H29" s="349" t="b">
        <f t="shared" si="3"/>
        <v>0</v>
      </c>
      <c r="I29" s="350">
        <f t="shared" si="4"/>
        <v>1</v>
      </c>
    </row>
    <row r="30" spans="1:9">
      <c r="A30" s="37">
        <v>19</v>
      </c>
      <c r="B30" s="6"/>
      <c r="C30" s="6"/>
      <c r="D30" s="216"/>
      <c r="E30" s="16" t="str">
        <f t="shared" si="1"/>
        <v/>
      </c>
      <c r="F30" s="37"/>
      <c r="G30" s="58" t="str">
        <f t="shared" si="2"/>
        <v/>
      </c>
      <c r="H30" s="349" t="b">
        <f t="shared" si="3"/>
        <v>0</v>
      </c>
      <c r="I30" s="350">
        <f t="shared" si="4"/>
        <v>1</v>
      </c>
    </row>
    <row r="31" spans="1:9">
      <c r="A31" s="37">
        <v>20</v>
      </c>
      <c r="B31" s="6"/>
      <c r="C31" s="6"/>
      <c r="D31" s="216"/>
      <c r="E31" s="16" t="str">
        <f t="shared" si="1"/>
        <v/>
      </c>
      <c r="F31" s="37"/>
      <c r="G31" s="58" t="str">
        <f t="shared" si="2"/>
        <v/>
      </c>
      <c r="H31" s="349" t="b">
        <f t="shared" si="3"/>
        <v>0</v>
      </c>
      <c r="I31" s="350">
        <f t="shared" si="4"/>
        <v>1</v>
      </c>
    </row>
    <row r="32" spans="1:9">
      <c r="A32" s="37">
        <v>21</v>
      </c>
      <c r="B32" s="6"/>
      <c r="C32" s="6"/>
      <c r="D32" s="216"/>
      <c r="E32" s="16" t="str">
        <f t="shared" si="1"/>
        <v/>
      </c>
      <c r="F32" s="37"/>
      <c r="G32" s="58" t="str">
        <f t="shared" si="2"/>
        <v/>
      </c>
      <c r="H32" s="349" t="b">
        <f t="shared" si="3"/>
        <v>0</v>
      </c>
      <c r="I32" s="350">
        <f t="shared" si="4"/>
        <v>1</v>
      </c>
    </row>
    <row r="33" spans="1:9">
      <c r="A33" s="37">
        <v>22</v>
      </c>
      <c r="B33" s="6"/>
      <c r="C33" s="6"/>
      <c r="D33" s="216"/>
      <c r="E33" s="16" t="str">
        <f t="shared" si="1"/>
        <v/>
      </c>
      <c r="F33" s="37"/>
      <c r="G33" s="58" t="str">
        <f t="shared" si="2"/>
        <v/>
      </c>
      <c r="H33" s="349" t="b">
        <f t="shared" si="3"/>
        <v>0</v>
      </c>
      <c r="I33" s="350">
        <f t="shared" si="4"/>
        <v>1</v>
      </c>
    </row>
    <row r="34" spans="1:9">
      <c r="A34" s="37">
        <v>23</v>
      </c>
      <c r="B34" s="6"/>
      <c r="C34" s="6"/>
      <c r="D34" s="216"/>
      <c r="E34" s="16" t="str">
        <f t="shared" si="1"/>
        <v/>
      </c>
      <c r="F34" s="37"/>
      <c r="G34" s="58" t="str">
        <f t="shared" si="2"/>
        <v/>
      </c>
      <c r="H34" s="349" t="b">
        <f t="shared" si="3"/>
        <v>0</v>
      </c>
      <c r="I34" s="350">
        <f t="shared" si="4"/>
        <v>1</v>
      </c>
    </row>
    <row r="35" spans="1:9">
      <c r="A35" s="37">
        <v>24</v>
      </c>
      <c r="B35" s="6"/>
      <c r="C35" s="6"/>
      <c r="D35" s="216"/>
      <c r="E35" s="16" t="str">
        <f t="shared" si="1"/>
        <v/>
      </c>
      <c r="F35" s="37"/>
      <c r="G35" s="58" t="str">
        <f t="shared" si="2"/>
        <v/>
      </c>
      <c r="H35" s="349" t="b">
        <f t="shared" si="3"/>
        <v>0</v>
      </c>
      <c r="I35" s="350">
        <f t="shared" si="4"/>
        <v>1</v>
      </c>
    </row>
    <row r="36" spans="1:9">
      <c r="A36" s="37">
        <v>25</v>
      </c>
      <c r="B36" s="6"/>
      <c r="C36" s="6"/>
      <c r="D36" s="216"/>
      <c r="E36" s="16" t="str">
        <f t="shared" si="1"/>
        <v/>
      </c>
      <c r="F36" s="37"/>
      <c r="G36" s="58" t="str">
        <f t="shared" si="2"/>
        <v/>
      </c>
      <c r="H36" s="349" t="b">
        <f t="shared" si="3"/>
        <v>0</v>
      </c>
      <c r="I36" s="350">
        <f t="shared" si="4"/>
        <v>1</v>
      </c>
    </row>
    <row r="37" spans="1:9">
      <c r="A37" s="37">
        <v>26</v>
      </c>
      <c r="B37" s="6"/>
      <c r="C37" s="6"/>
      <c r="D37" s="216"/>
      <c r="E37" s="16" t="str">
        <f t="shared" si="1"/>
        <v/>
      </c>
      <c r="F37" s="37"/>
      <c r="G37" s="58" t="str">
        <f t="shared" si="2"/>
        <v/>
      </c>
      <c r="H37" s="349" t="b">
        <f t="shared" si="3"/>
        <v>0</v>
      </c>
      <c r="I37" s="350">
        <f t="shared" si="4"/>
        <v>1</v>
      </c>
    </row>
    <row r="38" spans="1:9">
      <c r="A38" s="37">
        <v>27</v>
      </c>
      <c r="B38" s="6"/>
      <c r="C38" s="6"/>
      <c r="D38" s="216"/>
      <c r="E38" s="16" t="str">
        <f t="shared" si="1"/>
        <v/>
      </c>
      <c r="F38" s="37"/>
      <c r="G38" s="58" t="str">
        <f t="shared" si="2"/>
        <v/>
      </c>
      <c r="H38" s="349" t="b">
        <f t="shared" si="3"/>
        <v>0</v>
      </c>
      <c r="I38" s="350">
        <f t="shared" si="4"/>
        <v>1</v>
      </c>
    </row>
    <row r="39" spans="1:9">
      <c r="A39" s="37">
        <v>28</v>
      </c>
      <c r="B39" s="6"/>
      <c r="C39" s="6"/>
      <c r="D39" s="216"/>
      <c r="E39" s="16" t="str">
        <f t="shared" si="1"/>
        <v/>
      </c>
      <c r="F39" s="37"/>
      <c r="G39" s="58" t="str">
        <f t="shared" si="2"/>
        <v/>
      </c>
      <c r="H39" s="349" t="b">
        <f t="shared" si="3"/>
        <v>0</v>
      </c>
      <c r="I39" s="350">
        <f t="shared" si="4"/>
        <v>1</v>
      </c>
    </row>
    <row r="40" spans="1:9">
      <c r="A40" s="37">
        <v>29</v>
      </c>
      <c r="B40" s="6"/>
      <c r="C40" s="6"/>
      <c r="D40" s="216"/>
      <c r="E40" s="16" t="str">
        <f t="shared" si="1"/>
        <v/>
      </c>
      <c r="F40" s="37"/>
      <c r="G40" s="58" t="str">
        <f t="shared" si="2"/>
        <v/>
      </c>
      <c r="H40" s="349" t="b">
        <f t="shared" si="3"/>
        <v>0</v>
      </c>
      <c r="I40" s="350">
        <f t="shared" si="4"/>
        <v>1</v>
      </c>
    </row>
    <row r="41" spans="1:9">
      <c r="A41" s="37">
        <v>30</v>
      </c>
      <c r="B41" s="6"/>
      <c r="C41" s="6"/>
      <c r="D41" s="216"/>
      <c r="E41" s="16" t="str">
        <f t="shared" si="1"/>
        <v/>
      </c>
      <c r="F41" s="37"/>
      <c r="G41" s="58" t="str">
        <f t="shared" si="2"/>
        <v/>
      </c>
      <c r="H41" s="349" t="b">
        <f t="shared" si="3"/>
        <v>0</v>
      </c>
      <c r="I41" s="350">
        <f t="shared" si="4"/>
        <v>1</v>
      </c>
    </row>
    <row r="42" spans="1:9">
      <c r="A42" s="37">
        <v>31</v>
      </c>
      <c r="B42" s="6"/>
      <c r="C42" s="6"/>
      <c r="D42" s="216"/>
      <c r="E42" s="16" t="str">
        <f t="shared" si="1"/>
        <v/>
      </c>
      <c r="F42" s="37"/>
      <c r="G42" s="58" t="str">
        <f t="shared" si="2"/>
        <v/>
      </c>
      <c r="H42" s="349" t="b">
        <f t="shared" si="3"/>
        <v>0</v>
      </c>
      <c r="I42" s="350">
        <f t="shared" si="4"/>
        <v>1</v>
      </c>
    </row>
    <row r="43" spans="1:9">
      <c r="A43" s="37">
        <v>32</v>
      </c>
      <c r="B43" s="6"/>
      <c r="C43" s="6"/>
      <c r="D43" s="216"/>
      <c r="E43" s="16" t="str">
        <f t="shared" si="1"/>
        <v/>
      </c>
      <c r="F43" s="37"/>
      <c r="G43" s="58" t="str">
        <f t="shared" si="2"/>
        <v/>
      </c>
      <c r="H43" s="349" t="b">
        <f t="shared" si="3"/>
        <v>0</v>
      </c>
      <c r="I43" s="350">
        <f t="shared" si="4"/>
        <v>1</v>
      </c>
    </row>
    <row r="44" spans="1:9">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c r="A45" s="37">
        <v>34</v>
      </c>
      <c r="B45" s="6"/>
      <c r="C45" s="6"/>
      <c r="D45" s="216"/>
      <c r="E45" s="16" t="str">
        <f t="shared" si="1"/>
        <v/>
      </c>
      <c r="F45" s="37"/>
      <c r="G45" s="58" t="str">
        <f t="shared" si="5"/>
        <v/>
      </c>
      <c r="H45" s="349" t="b">
        <f t="shared" si="3"/>
        <v>0</v>
      </c>
      <c r="I45" s="350">
        <f t="shared" si="6"/>
        <v>1</v>
      </c>
    </row>
    <row r="46" spans="1:9">
      <c r="A46" s="37">
        <v>35</v>
      </c>
      <c r="B46" s="6"/>
      <c r="C46" s="6"/>
      <c r="D46" s="216"/>
      <c r="E46" s="16" t="str">
        <f t="shared" si="1"/>
        <v/>
      </c>
      <c r="F46" s="37"/>
      <c r="G46" s="58" t="str">
        <f t="shared" si="5"/>
        <v/>
      </c>
      <c r="H46" s="349" t="b">
        <f t="shared" si="3"/>
        <v>0</v>
      </c>
      <c r="I46" s="350">
        <f t="shared" si="6"/>
        <v>1</v>
      </c>
    </row>
    <row r="47" spans="1:9">
      <c r="A47" s="37">
        <v>36</v>
      </c>
      <c r="B47" s="6"/>
      <c r="C47" s="6"/>
      <c r="D47" s="216"/>
      <c r="E47" s="16" t="str">
        <f t="shared" si="1"/>
        <v/>
      </c>
      <c r="F47" s="37"/>
      <c r="G47" s="58" t="str">
        <f t="shared" si="5"/>
        <v/>
      </c>
      <c r="H47" s="349" t="b">
        <f t="shared" si="3"/>
        <v>0</v>
      </c>
      <c r="I47" s="350">
        <f t="shared" si="6"/>
        <v>1</v>
      </c>
    </row>
    <row r="48" spans="1:9">
      <c r="A48" s="37">
        <v>37</v>
      </c>
      <c r="B48" s="6"/>
      <c r="C48" s="6"/>
      <c r="D48" s="216"/>
      <c r="E48" s="16" t="str">
        <f t="shared" si="1"/>
        <v/>
      </c>
      <c r="F48" s="37"/>
      <c r="G48" s="58" t="str">
        <f t="shared" si="5"/>
        <v/>
      </c>
      <c r="H48" s="349" t="b">
        <f t="shared" si="3"/>
        <v>0</v>
      </c>
      <c r="I48" s="350">
        <f t="shared" si="6"/>
        <v>1</v>
      </c>
    </row>
    <row r="49" spans="1:9">
      <c r="A49" s="37">
        <v>38</v>
      </c>
      <c r="B49" s="6"/>
      <c r="C49" s="6"/>
      <c r="D49" s="216"/>
      <c r="E49" s="16" t="str">
        <f t="shared" si="1"/>
        <v/>
      </c>
      <c r="F49" s="37"/>
      <c r="G49" s="58" t="str">
        <f t="shared" si="5"/>
        <v/>
      </c>
      <c r="H49" s="349" t="b">
        <f t="shared" si="3"/>
        <v>0</v>
      </c>
      <c r="I49" s="350">
        <f t="shared" si="6"/>
        <v>1</v>
      </c>
    </row>
    <row r="50" spans="1:9">
      <c r="A50" s="37">
        <v>39</v>
      </c>
      <c r="B50" s="6"/>
      <c r="C50" s="6"/>
      <c r="D50" s="216"/>
      <c r="E50" s="16" t="str">
        <f t="shared" si="1"/>
        <v/>
      </c>
      <c r="F50" s="37"/>
      <c r="G50" s="58" t="str">
        <f t="shared" si="5"/>
        <v/>
      </c>
      <c r="H50" s="349" t="b">
        <f t="shared" si="3"/>
        <v>0</v>
      </c>
      <c r="I50" s="350">
        <f t="shared" si="6"/>
        <v>1</v>
      </c>
    </row>
    <row r="51" spans="1:9">
      <c r="A51" s="37">
        <v>40</v>
      </c>
      <c r="B51" s="6"/>
      <c r="C51" s="6"/>
      <c r="D51" s="216"/>
      <c r="E51" s="16" t="str">
        <f t="shared" si="1"/>
        <v/>
      </c>
      <c r="F51" s="37"/>
      <c r="G51" s="58" t="str">
        <f t="shared" si="5"/>
        <v/>
      </c>
      <c r="H51" s="349" t="b">
        <f t="shared" si="3"/>
        <v>0</v>
      </c>
      <c r="I51" s="350">
        <f t="shared" si="6"/>
        <v>1</v>
      </c>
    </row>
    <row r="52" spans="1:9">
      <c r="A52" s="37">
        <v>41</v>
      </c>
      <c r="B52" s="6"/>
      <c r="C52" s="6"/>
      <c r="D52" s="216"/>
      <c r="E52" s="16" t="str">
        <f t="shared" si="1"/>
        <v/>
      </c>
      <c r="F52" s="37"/>
      <c r="G52" s="58" t="str">
        <f t="shared" si="5"/>
        <v/>
      </c>
      <c r="H52" s="349" t="b">
        <f t="shared" si="3"/>
        <v>0</v>
      </c>
      <c r="I52" s="350">
        <f t="shared" si="6"/>
        <v>1</v>
      </c>
    </row>
    <row r="53" spans="1:9">
      <c r="A53" s="37">
        <v>42</v>
      </c>
      <c r="B53" s="6"/>
      <c r="C53" s="6"/>
      <c r="D53" s="216"/>
      <c r="E53" s="16" t="str">
        <f t="shared" si="1"/>
        <v/>
      </c>
      <c r="F53" s="37"/>
      <c r="G53" s="58" t="str">
        <f t="shared" si="5"/>
        <v/>
      </c>
      <c r="H53" s="349" t="b">
        <f t="shared" si="3"/>
        <v>0</v>
      </c>
      <c r="I53" s="350">
        <f t="shared" si="6"/>
        <v>1</v>
      </c>
    </row>
    <row r="54" spans="1:9">
      <c r="A54" s="37">
        <v>43</v>
      </c>
      <c r="B54" s="6"/>
      <c r="C54" s="6"/>
      <c r="D54" s="216"/>
      <c r="E54" s="16" t="str">
        <f t="shared" si="1"/>
        <v/>
      </c>
      <c r="F54" s="37"/>
      <c r="G54" s="58" t="str">
        <f t="shared" si="5"/>
        <v/>
      </c>
      <c r="H54" s="349" t="b">
        <f t="shared" si="3"/>
        <v>0</v>
      </c>
      <c r="I54" s="350">
        <f t="shared" si="6"/>
        <v>1</v>
      </c>
    </row>
    <row r="55" spans="1:9">
      <c r="A55" s="37">
        <v>44</v>
      </c>
      <c r="B55" s="6"/>
      <c r="C55" s="6"/>
      <c r="D55" s="216"/>
      <c r="E55" s="16" t="str">
        <f t="shared" si="1"/>
        <v/>
      </c>
      <c r="F55" s="37"/>
      <c r="G55" s="58" t="str">
        <f t="shared" si="5"/>
        <v/>
      </c>
      <c r="H55" s="349" t="b">
        <f t="shared" si="3"/>
        <v>0</v>
      </c>
      <c r="I55" s="350">
        <f t="shared" si="6"/>
        <v>1</v>
      </c>
    </row>
    <row r="56" spans="1:9">
      <c r="A56" s="37">
        <v>45</v>
      </c>
      <c r="B56" s="6"/>
      <c r="C56" s="6"/>
      <c r="D56" s="216"/>
      <c r="E56" s="16" t="str">
        <f t="shared" si="1"/>
        <v/>
      </c>
      <c r="F56" s="37"/>
      <c r="G56" s="58" t="str">
        <f t="shared" si="5"/>
        <v/>
      </c>
      <c r="H56" s="349" t="b">
        <f t="shared" si="3"/>
        <v>0</v>
      </c>
      <c r="I56" s="350">
        <f t="shared" si="6"/>
        <v>1</v>
      </c>
    </row>
    <row r="57" spans="1:9">
      <c r="A57" s="37">
        <v>46</v>
      </c>
      <c r="B57" s="6"/>
      <c r="C57" s="6"/>
      <c r="D57" s="216"/>
      <c r="E57" s="16" t="str">
        <f t="shared" si="1"/>
        <v/>
      </c>
      <c r="F57" s="37"/>
      <c r="G57" s="58" t="str">
        <f t="shared" si="5"/>
        <v/>
      </c>
      <c r="H57" s="349" t="b">
        <f t="shared" si="3"/>
        <v>0</v>
      </c>
      <c r="I57" s="350">
        <f t="shared" si="6"/>
        <v>1</v>
      </c>
    </row>
    <row r="58" spans="1:9">
      <c r="A58" s="37">
        <v>47</v>
      </c>
      <c r="B58" s="6"/>
      <c r="C58" s="6"/>
      <c r="D58" s="216"/>
      <c r="E58" s="16" t="str">
        <f t="shared" si="1"/>
        <v/>
      </c>
      <c r="F58" s="37"/>
      <c r="G58" s="58" t="str">
        <f t="shared" si="5"/>
        <v/>
      </c>
      <c r="H58" s="349" t="b">
        <f t="shared" si="3"/>
        <v>0</v>
      </c>
      <c r="I58" s="350">
        <f t="shared" si="6"/>
        <v>1</v>
      </c>
    </row>
    <row r="59" spans="1:9">
      <c r="A59" s="37">
        <v>48</v>
      </c>
      <c r="B59" s="6"/>
      <c r="C59" s="6"/>
      <c r="D59" s="216"/>
      <c r="E59" s="16" t="str">
        <f t="shared" si="1"/>
        <v/>
      </c>
      <c r="F59" s="37"/>
      <c r="G59" s="58" t="str">
        <f t="shared" si="5"/>
        <v/>
      </c>
      <c r="H59" s="349" t="b">
        <f t="shared" si="3"/>
        <v>0</v>
      </c>
      <c r="I59" s="350">
        <f t="shared" si="6"/>
        <v>1</v>
      </c>
    </row>
    <row r="60" spans="1:9">
      <c r="A60" s="37">
        <v>49</v>
      </c>
      <c r="B60" s="6"/>
      <c r="C60" s="6"/>
      <c r="D60" s="216"/>
      <c r="E60" s="16" t="str">
        <f t="shared" si="1"/>
        <v/>
      </c>
      <c r="F60" s="37"/>
      <c r="G60" s="58" t="str">
        <f t="shared" si="5"/>
        <v/>
      </c>
      <c r="H60" s="349" t="b">
        <f t="shared" si="3"/>
        <v>0</v>
      </c>
      <c r="I60" s="350">
        <f t="shared" si="6"/>
        <v>1</v>
      </c>
    </row>
    <row r="61" spans="1:9">
      <c r="A61" s="37">
        <v>50</v>
      </c>
      <c r="B61" s="6"/>
      <c r="C61" s="6"/>
      <c r="D61" s="216"/>
      <c r="E61" s="16" t="str">
        <f t="shared" si="1"/>
        <v/>
      </c>
      <c r="F61" s="37"/>
      <c r="G61" s="58" t="str">
        <f t="shared" si="5"/>
        <v/>
      </c>
      <c r="H61" s="349" t="b">
        <f t="shared" si="3"/>
        <v>0</v>
      </c>
      <c r="I61" s="350">
        <f t="shared" si="6"/>
        <v>1</v>
      </c>
    </row>
    <row r="62" spans="1:9">
      <c r="A62" s="37">
        <v>51</v>
      </c>
      <c r="B62" s="6"/>
      <c r="C62" s="6"/>
      <c r="D62" s="216"/>
      <c r="E62" s="16" t="str">
        <f t="shared" si="1"/>
        <v/>
      </c>
      <c r="F62" s="37"/>
      <c r="G62" s="58" t="str">
        <f t="shared" si="5"/>
        <v/>
      </c>
      <c r="H62" s="349" t="b">
        <f t="shared" si="3"/>
        <v>0</v>
      </c>
      <c r="I62" s="350">
        <f t="shared" si="6"/>
        <v>1</v>
      </c>
    </row>
    <row r="63" spans="1:9">
      <c r="A63" s="37">
        <v>52</v>
      </c>
      <c r="B63" s="6"/>
      <c r="C63" s="6"/>
      <c r="D63" s="216"/>
      <c r="E63" s="16" t="str">
        <f t="shared" si="1"/>
        <v/>
      </c>
      <c r="F63" s="37"/>
      <c r="G63" s="58" t="str">
        <f t="shared" si="5"/>
        <v/>
      </c>
      <c r="H63" s="349" t="b">
        <f t="shared" si="3"/>
        <v>0</v>
      </c>
      <c r="I63" s="350">
        <f t="shared" si="6"/>
        <v>1</v>
      </c>
    </row>
    <row r="64" spans="1:9">
      <c r="A64" s="37">
        <v>53</v>
      </c>
      <c r="B64" s="6"/>
      <c r="C64" s="6"/>
      <c r="D64" s="216"/>
      <c r="E64" s="16" t="str">
        <f t="shared" si="1"/>
        <v/>
      </c>
      <c r="F64" s="37"/>
      <c r="G64" s="58" t="str">
        <f t="shared" si="5"/>
        <v/>
      </c>
      <c r="H64" s="349" t="b">
        <f t="shared" si="3"/>
        <v>0</v>
      </c>
      <c r="I64" s="350">
        <f t="shared" si="6"/>
        <v>1</v>
      </c>
    </row>
    <row r="65" spans="1:9">
      <c r="A65" s="37">
        <v>54</v>
      </c>
      <c r="B65" s="6"/>
      <c r="C65" s="6"/>
      <c r="D65" s="216"/>
      <c r="E65" s="16" t="str">
        <f t="shared" si="1"/>
        <v/>
      </c>
      <c r="F65" s="37"/>
      <c r="G65" s="58" t="str">
        <f t="shared" si="5"/>
        <v/>
      </c>
      <c r="H65" s="349" t="b">
        <f t="shared" si="3"/>
        <v>0</v>
      </c>
      <c r="I65" s="350">
        <f t="shared" si="6"/>
        <v>1</v>
      </c>
    </row>
    <row r="66" spans="1:9">
      <c r="A66" s="37">
        <v>55</v>
      </c>
      <c r="B66" s="6"/>
      <c r="C66" s="6"/>
      <c r="D66" s="216"/>
      <c r="E66" s="16" t="str">
        <f t="shared" si="1"/>
        <v/>
      </c>
      <c r="F66" s="37"/>
      <c r="G66" s="58" t="str">
        <f t="shared" si="5"/>
        <v/>
      </c>
      <c r="H66" s="349" t="b">
        <f t="shared" si="3"/>
        <v>0</v>
      </c>
      <c r="I66" s="350">
        <f t="shared" si="6"/>
        <v>1</v>
      </c>
    </row>
    <row r="67" spans="1:9">
      <c r="A67" s="37">
        <v>56</v>
      </c>
      <c r="B67" s="6"/>
      <c r="C67" s="6"/>
      <c r="D67" s="216"/>
      <c r="E67" s="16" t="str">
        <f t="shared" si="1"/>
        <v/>
      </c>
      <c r="F67" s="37"/>
      <c r="G67" s="58" t="str">
        <f t="shared" si="5"/>
        <v/>
      </c>
      <c r="H67" s="349" t="b">
        <f t="shared" si="3"/>
        <v>0</v>
      </c>
      <c r="I67" s="350">
        <f t="shared" si="6"/>
        <v>1</v>
      </c>
    </row>
    <row r="68" spans="1:9">
      <c r="A68" s="37">
        <v>57</v>
      </c>
      <c r="B68" s="6"/>
      <c r="C68" s="6"/>
      <c r="D68" s="216"/>
      <c r="E68" s="16" t="str">
        <f t="shared" si="1"/>
        <v/>
      </c>
      <c r="F68" s="37"/>
      <c r="G68" s="58" t="str">
        <f t="shared" si="5"/>
        <v/>
      </c>
      <c r="H68" s="349" t="b">
        <f t="shared" si="3"/>
        <v>0</v>
      </c>
      <c r="I68" s="350">
        <f t="shared" si="6"/>
        <v>1</v>
      </c>
    </row>
    <row r="69" spans="1:9">
      <c r="A69" s="37">
        <v>58</v>
      </c>
      <c r="B69" s="6"/>
      <c r="C69" s="6"/>
      <c r="D69" s="216"/>
      <c r="E69" s="16" t="str">
        <f t="shared" si="1"/>
        <v/>
      </c>
      <c r="F69" s="37"/>
      <c r="G69" s="58" t="str">
        <f t="shared" si="5"/>
        <v/>
      </c>
      <c r="H69" s="349" t="b">
        <f t="shared" si="3"/>
        <v>0</v>
      </c>
      <c r="I69" s="350">
        <f t="shared" si="6"/>
        <v>1</v>
      </c>
    </row>
    <row r="70" spans="1:9">
      <c r="A70" s="37">
        <v>59</v>
      </c>
      <c r="B70" s="6"/>
      <c r="C70" s="6"/>
      <c r="D70" s="216"/>
      <c r="E70" s="16" t="str">
        <f t="shared" si="1"/>
        <v/>
      </c>
      <c r="F70" s="37"/>
      <c r="G70" s="58" t="str">
        <f t="shared" si="5"/>
        <v/>
      </c>
      <c r="H70" s="349" t="b">
        <f t="shared" si="3"/>
        <v>0</v>
      </c>
      <c r="I70" s="350">
        <f t="shared" si="6"/>
        <v>1</v>
      </c>
    </row>
    <row r="71" spans="1:9">
      <c r="A71" s="37">
        <v>60</v>
      </c>
      <c r="B71" s="6"/>
      <c r="C71" s="6"/>
      <c r="D71" s="216"/>
      <c r="E71" s="16" t="str">
        <f t="shared" si="1"/>
        <v/>
      </c>
      <c r="F71" s="37"/>
      <c r="G71" s="58" t="str">
        <f t="shared" si="5"/>
        <v/>
      </c>
      <c r="H71" s="349" t="b">
        <f t="shared" si="3"/>
        <v>0</v>
      </c>
      <c r="I71" s="350">
        <f t="shared" si="6"/>
        <v>1</v>
      </c>
    </row>
    <row r="72" spans="1:9">
      <c r="A72" s="37">
        <v>61</v>
      </c>
      <c r="B72" s="6"/>
      <c r="C72" s="6"/>
      <c r="D72" s="216"/>
      <c r="E72" s="16" t="str">
        <f t="shared" si="1"/>
        <v/>
      </c>
      <c r="F72" s="37"/>
      <c r="G72" s="58" t="str">
        <f t="shared" si="5"/>
        <v/>
      </c>
      <c r="H72" s="349" t="b">
        <f t="shared" si="3"/>
        <v>0</v>
      </c>
      <c r="I72" s="350">
        <f t="shared" si="6"/>
        <v>1</v>
      </c>
    </row>
    <row r="73" spans="1:9">
      <c r="A73" s="37">
        <v>62</v>
      </c>
      <c r="B73" s="6"/>
      <c r="C73" s="6"/>
      <c r="D73" s="216"/>
      <c r="E73" s="16" t="str">
        <f t="shared" si="1"/>
        <v/>
      </c>
      <c r="F73" s="37"/>
      <c r="G73" s="58" t="str">
        <f t="shared" si="5"/>
        <v/>
      </c>
      <c r="H73" s="349" t="b">
        <f t="shared" si="3"/>
        <v>0</v>
      </c>
      <c r="I73" s="350">
        <f t="shared" si="6"/>
        <v>1</v>
      </c>
    </row>
    <row r="74" spans="1:9">
      <c r="A74" s="37">
        <v>63</v>
      </c>
      <c r="B74" s="6"/>
      <c r="C74" s="6"/>
      <c r="D74" s="216"/>
      <c r="E74" s="16" t="str">
        <f t="shared" si="1"/>
        <v/>
      </c>
      <c r="F74" s="37"/>
      <c r="G74" s="58" t="str">
        <f t="shared" si="5"/>
        <v/>
      </c>
      <c r="H74" s="349" t="b">
        <f t="shared" si="3"/>
        <v>0</v>
      </c>
      <c r="I74" s="350">
        <f t="shared" si="6"/>
        <v>1</v>
      </c>
    </row>
    <row r="75" spans="1:9">
      <c r="A75" s="37">
        <v>64</v>
      </c>
      <c r="B75" s="6"/>
      <c r="C75" s="6"/>
      <c r="D75" s="216"/>
      <c r="E75" s="16" t="str">
        <f t="shared" si="1"/>
        <v/>
      </c>
      <c r="F75" s="37"/>
      <c r="G75" s="58" t="str">
        <f t="shared" si="5"/>
        <v/>
      </c>
      <c r="H75" s="349" t="b">
        <f t="shared" si="3"/>
        <v>0</v>
      </c>
      <c r="I75" s="350">
        <f t="shared" si="6"/>
        <v>1</v>
      </c>
    </row>
    <row r="76" spans="1:9">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c r="A77" s="37">
        <v>66</v>
      </c>
      <c r="B77" s="6"/>
      <c r="C77" s="6"/>
      <c r="D77" s="216"/>
      <c r="E77" s="16" t="str">
        <f t="shared" si="7"/>
        <v/>
      </c>
      <c r="F77" s="37"/>
      <c r="G77" s="58" t="str">
        <f t="shared" si="8"/>
        <v/>
      </c>
      <c r="H77" s="349" t="b">
        <f t="shared" si="9"/>
        <v>0</v>
      </c>
      <c r="I77" s="350">
        <f t="shared" si="10"/>
        <v>1</v>
      </c>
    </row>
    <row r="78" spans="1:9">
      <c r="A78" s="37">
        <v>67</v>
      </c>
      <c r="B78" s="6"/>
      <c r="C78" s="6"/>
      <c r="D78" s="216"/>
      <c r="E78" s="16" t="str">
        <f t="shared" si="7"/>
        <v/>
      </c>
      <c r="F78" s="37"/>
      <c r="G78" s="58" t="str">
        <f t="shared" si="8"/>
        <v/>
      </c>
      <c r="H78" s="349" t="b">
        <f t="shared" si="9"/>
        <v>0</v>
      </c>
      <c r="I78" s="350">
        <f t="shared" si="10"/>
        <v>1</v>
      </c>
    </row>
    <row r="79" spans="1:9">
      <c r="A79" s="37">
        <v>68</v>
      </c>
      <c r="B79" s="6"/>
      <c r="C79" s="6"/>
      <c r="D79" s="216"/>
      <c r="E79" s="16" t="str">
        <f t="shared" si="7"/>
        <v/>
      </c>
      <c r="F79" s="37"/>
      <c r="G79" s="58" t="str">
        <f t="shared" si="8"/>
        <v/>
      </c>
      <c r="H79" s="349" t="b">
        <f t="shared" si="9"/>
        <v>0</v>
      </c>
      <c r="I79" s="350">
        <f t="shared" si="10"/>
        <v>1</v>
      </c>
    </row>
    <row r="80" spans="1:9">
      <c r="A80" s="37">
        <v>69</v>
      </c>
      <c r="B80" s="6"/>
      <c r="C80" s="6"/>
      <c r="D80" s="216"/>
      <c r="E80" s="16" t="str">
        <f t="shared" si="7"/>
        <v/>
      </c>
      <c r="F80" s="37"/>
      <c r="G80" s="58" t="str">
        <f t="shared" si="8"/>
        <v/>
      </c>
      <c r="H80" s="349" t="b">
        <f t="shared" si="9"/>
        <v>0</v>
      </c>
      <c r="I80" s="350">
        <f t="shared" si="10"/>
        <v>1</v>
      </c>
    </row>
    <row r="81" spans="1:9">
      <c r="A81" s="37">
        <v>70</v>
      </c>
      <c r="B81" s="6"/>
      <c r="C81" s="6"/>
      <c r="D81" s="216"/>
      <c r="E81" s="16" t="str">
        <f t="shared" si="7"/>
        <v/>
      </c>
      <c r="F81" s="37"/>
      <c r="G81" s="58" t="str">
        <f t="shared" si="8"/>
        <v/>
      </c>
      <c r="H81" s="349" t="b">
        <f t="shared" si="9"/>
        <v>0</v>
      </c>
      <c r="I81" s="350">
        <f t="shared" si="10"/>
        <v>1</v>
      </c>
    </row>
    <row r="82" spans="1:9">
      <c r="A82" s="37">
        <v>71</v>
      </c>
      <c r="B82" s="6"/>
      <c r="C82" s="6"/>
      <c r="D82" s="216"/>
      <c r="E82" s="16" t="str">
        <f t="shared" si="7"/>
        <v/>
      </c>
      <c r="F82" s="37"/>
      <c r="G82" s="58" t="str">
        <f t="shared" si="8"/>
        <v/>
      </c>
      <c r="H82" s="349" t="b">
        <f t="shared" si="9"/>
        <v>0</v>
      </c>
      <c r="I82" s="350">
        <f t="shared" si="10"/>
        <v>1</v>
      </c>
    </row>
    <row r="83" spans="1:9">
      <c r="A83" s="37">
        <v>72</v>
      </c>
      <c r="B83" s="6"/>
      <c r="C83" s="6"/>
      <c r="D83" s="216"/>
      <c r="E83" s="16" t="str">
        <f t="shared" si="7"/>
        <v/>
      </c>
      <c r="F83" s="37"/>
      <c r="G83" s="58" t="str">
        <f t="shared" si="8"/>
        <v/>
      </c>
      <c r="H83" s="349" t="b">
        <f t="shared" si="9"/>
        <v>0</v>
      </c>
      <c r="I83" s="350">
        <f t="shared" si="10"/>
        <v>1</v>
      </c>
    </row>
    <row r="84" spans="1:9">
      <c r="A84" s="37">
        <v>73</v>
      </c>
      <c r="B84" s="6"/>
      <c r="C84" s="6"/>
      <c r="D84" s="216"/>
      <c r="E84" s="16" t="str">
        <f t="shared" si="7"/>
        <v/>
      </c>
      <c r="F84" s="37"/>
      <c r="G84" s="58" t="str">
        <f t="shared" si="8"/>
        <v/>
      </c>
      <c r="H84" s="349" t="b">
        <f t="shared" si="9"/>
        <v>0</v>
      </c>
      <c r="I84" s="350">
        <f t="shared" si="10"/>
        <v>1</v>
      </c>
    </row>
    <row r="85" spans="1:9">
      <c r="A85" s="37">
        <v>74</v>
      </c>
      <c r="B85" s="6"/>
      <c r="C85" s="6"/>
      <c r="D85" s="216"/>
      <c r="E85" s="16" t="str">
        <f t="shared" si="7"/>
        <v/>
      </c>
      <c r="F85" s="37"/>
      <c r="G85" s="58" t="str">
        <f t="shared" si="8"/>
        <v/>
      </c>
      <c r="H85" s="349" t="b">
        <f t="shared" si="9"/>
        <v>0</v>
      </c>
      <c r="I85" s="350">
        <f t="shared" si="10"/>
        <v>1</v>
      </c>
    </row>
    <row r="86" spans="1:9">
      <c r="A86" s="37">
        <v>75</v>
      </c>
      <c r="B86" s="6"/>
      <c r="C86" s="6"/>
      <c r="D86" s="216"/>
      <c r="E86" s="16" t="str">
        <f t="shared" si="7"/>
        <v/>
      </c>
      <c r="F86" s="37"/>
      <c r="G86" s="58" t="str">
        <f t="shared" si="8"/>
        <v/>
      </c>
      <c r="H86" s="349" t="b">
        <f t="shared" si="9"/>
        <v>0</v>
      </c>
      <c r="I86" s="350">
        <f t="shared" si="10"/>
        <v>1</v>
      </c>
    </row>
    <row r="87" spans="1:9">
      <c r="A87" s="37">
        <v>76</v>
      </c>
      <c r="B87" s="6"/>
      <c r="C87" s="6"/>
      <c r="D87" s="216"/>
      <c r="E87" s="16" t="str">
        <f t="shared" si="7"/>
        <v/>
      </c>
      <c r="F87" s="37"/>
      <c r="G87" s="58" t="str">
        <f t="shared" si="8"/>
        <v/>
      </c>
      <c r="H87" s="349" t="b">
        <f t="shared" si="9"/>
        <v>0</v>
      </c>
      <c r="I87" s="350">
        <f t="shared" si="10"/>
        <v>1</v>
      </c>
    </row>
    <row r="88" spans="1:9">
      <c r="A88" s="37">
        <v>77</v>
      </c>
      <c r="B88" s="6"/>
      <c r="C88" s="6"/>
      <c r="D88" s="216"/>
      <c r="E88" s="16" t="str">
        <f t="shared" si="7"/>
        <v/>
      </c>
      <c r="F88" s="37"/>
      <c r="G88" s="58" t="str">
        <f t="shared" si="8"/>
        <v/>
      </c>
      <c r="H88" s="349" t="b">
        <f t="shared" si="9"/>
        <v>0</v>
      </c>
      <c r="I88" s="350">
        <f t="shared" si="10"/>
        <v>1</v>
      </c>
    </row>
    <row r="89" spans="1:9">
      <c r="A89" s="37">
        <v>78</v>
      </c>
      <c r="B89" s="6"/>
      <c r="C89" s="6"/>
      <c r="D89" s="216"/>
      <c r="E89" s="16" t="str">
        <f t="shared" si="7"/>
        <v/>
      </c>
      <c r="F89" s="37"/>
      <c r="G89" s="58" t="str">
        <f t="shared" si="8"/>
        <v/>
      </c>
      <c r="H89" s="349" t="b">
        <f t="shared" si="9"/>
        <v>0</v>
      </c>
      <c r="I89" s="350">
        <f t="shared" si="10"/>
        <v>1</v>
      </c>
    </row>
    <row r="90" spans="1:9">
      <c r="A90" s="37">
        <v>79</v>
      </c>
      <c r="B90" s="6"/>
      <c r="C90" s="6"/>
      <c r="D90" s="216"/>
      <c r="E90" s="16" t="str">
        <f t="shared" si="7"/>
        <v/>
      </c>
      <c r="F90" s="37"/>
      <c r="G90" s="58" t="str">
        <f t="shared" si="8"/>
        <v/>
      </c>
      <c r="H90" s="349" t="b">
        <f t="shared" si="9"/>
        <v>0</v>
      </c>
      <c r="I90" s="350">
        <f t="shared" si="10"/>
        <v>1</v>
      </c>
    </row>
    <row r="91" spans="1:9">
      <c r="A91" s="37">
        <v>80</v>
      </c>
      <c r="B91" s="6"/>
      <c r="C91" s="6"/>
      <c r="D91" s="216"/>
      <c r="E91" s="16" t="str">
        <f t="shared" si="7"/>
        <v/>
      </c>
      <c r="F91" s="37"/>
      <c r="G91" s="58" t="str">
        <f t="shared" si="8"/>
        <v/>
      </c>
      <c r="H91" s="349" t="b">
        <f t="shared" si="9"/>
        <v>0</v>
      </c>
      <c r="I91" s="350">
        <f t="shared" si="10"/>
        <v>1</v>
      </c>
    </row>
    <row r="92" spans="1:9">
      <c r="A92" s="37">
        <v>81</v>
      </c>
      <c r="B92" s="6"/>
      <c r="C92" s="6"/>
      <c r="D92" s="216"/>
      <c r="E92" s="16" t="str">
        <f t="shared" si="7"/>
        <v/>
      </c>
      <c r="F92" s="37"/>
      <c r="G92" s="58" t="str">
        <f t="shared" si="8"/>
        <v/>
      </c>
      <c r="H92" s="349" t="b">
        <f t="shared" si="9"/>
        <v>0</v>
      </c>
      <c r="I92" s="350">
        <f t="shared" si="10"/>
        <v>1</v>
      </c>
    </row>
    <row r="93" spans="1:9">
      <c r="A93" s="37">
        <v>82</v>
      </c>
      <c r="B93" s="6"/>
      <c r="C93" s="6"/>
      <c r="D93" s="216"/>
      <c r="E93" s="16" t="str">
        <f t="shared" si="7"/>
        <v/>
      </c>
      <c r="F93" s="37"/>
      <c r="G93" s="58" t="str">
        <f t="shared" si="8"/>
        <v/>
      </c>
      <c r="H93" s="349" t="b">
        <f t="shared" si="9"/>
        <v>0</v>
      </c>
      <c r="I93" s="350">
        <f t="shared" si="10"/>
        <v>1</v>
      </c>
    </row>
    <row r="94" spans="1:9">
      <c r="A94" s="37">
        <v>83</v>
      </c>
      <c r="B94" s="6"/>
      <c r="C94" s="6"/>
      <c r="D94" s="216"/>
      <c r="E94" s="16" t="str">
        <f t="shared" si="7"/>
        <v/>
      </c>
      <c r="F94" s="37"/>
      <c r="G94" s="58" t="str">
        <f t="shared" si="8"/>
        <v/>
      </c>
      <c r="H94" s="349" t="b">
        <f t="shared" si="9"/>
        <v>0</v>
      </c>
      <c r="I94" s="350">
        <f t="shared" si="10"/>
        <v>1</v>
      </c>
    </row>
    <row r="95" spans="1:9">
      <c r="A95" s="37">
        <v>84</v>
      </c>
      <c r="B95" s="6"/>
      <c r="C95" s="6"/>
      <c r="D95" s="216"/>
      <c r="E95" s="16" t="str">
        <f t="shared" si="7"/>
        <v/>
      </c>
      <c r="F95" s="37"/>
      <c r="G95" s="58" t="str">
        <f t="shared" si="8"/>
        <v/>
      </c>
      <c r="H95" s="349" t="b">
        <f t="shared" si="9"/>
        <v>0</v>
      </c>
      <c r="I95" s="350">
        <f t="shared" si="10"/>
        <v>1</v>
      </c>
    </row>
    <row r="96" spans="1:9">
      <c r="A96" s="37">
        <v>85</v>
      </c>
      <c r="B96" s="6"/>
      <c r="C96" s="6"/>
      <c r="D96" s="216"/>
      <c r="E96" s="16" t="str">
        <f t="shared" si="7"/>
        <v/>
      </c>
      <c r="F96" s="37"/>
      <c r="G96" s="58" t="str">
        <f t="shared" si="8"/>
        <v/>
      </c>
      <c r="H96" s="349" t="b">
        <f t="shared" si="9"/>
        <v>0</v>
      </c>
      <c r="I96" s="350">
        <f t="shared" si="10"/>
        <v>1</v>
      </c>
    </row>
    <row r="97" spans="1:9">
      <c r="A97" s="37">
        <v>86</v>
      </c>
      <c r="B97" s="6"/>
      <c r="C97" s="6"/>
      <c r="D97" s="216"/>
      <c r="E97" s="16" t="str">
        <f t="shared" si="7"/>
        <v/>
      </c>
      <c r="F97" s="37"/>
      <c r="G97" s="58" t="str">
        <f t="shared" si="8"/>
        <v/>
      </c>
      <c r="H97" s="349" t="b">
        <f t="shared" si="9"/>
        <v>0</v>
      </c>
      <c r="I97" s="350">
        <f t="shared" si="10"/>
        <v>1</v>
      </c>
    </row>
    <row r="98" spans="1:9">
      <c r="A98" s="37">
        <v>87</v>
      </c>
      <c r="B98" s="6"/>
      <c r="C98" s="6"/>
      <c r="D98" s="216"/>
      <c r="E98" s="16" t="str">
        <f t="shared" si="7"/>
        <v/>
      </c>
      <c r="F98" s="37"/>
      <c r="G98" s="58" t="str">
        <f t="shared" si="8"/>
        <v/>
      </c>
      <c r="H98" s="349" t="b">
        <f t="shared" si="9"/>
        <v>0</v>
      </c>
      <c r="I98" s="350">
        <f t="shared" si="10"/>
        <v>1</v>
      </c>
    </row>
    <row r="99" spans="1:9">
      <c r="A99" s="37">
        <v>88</v>
      </c>
      <c r="B99" s="6"/>
      <c r="C99" s="6"/>
      <c r="D99" s="216"/>
      <c r="E99" s="16" t="str">
        <f t="shared" si="7"/>
        <v/>
      </c>
      <c r="F99" s="37"/>
      <c r="G99" s="58" t="str">
        <f t="shared" si="8"/>
        <v/>
      </c>
      <c r="H99" s="349" t="b">
        <f t="shared" si="9"/>
        <v>0</v>
      </c>
      <c r="I99" s="350">
        <f t="shared" si="10"/>
        <v>1</v>
      </c>
    </row>
    <row r="100" spans="1:9">
      <c r="A100" s="37">
        <v>89</v>
      </c>
      <c r="B100" s="6"/>
      <c r="C100" s="6"/>
      <c r="D100" s="216"/>
      <c r="E100" s="16" t="str">
        <f t="shared" si="7"/>
        <v/>
      </c>
      <c r="F100" s="37"/>
      <c r="G100" s="58" t="str">
        <f t="shared" si="8"/>
        <v/>
      </c>
      <c r="H100" s="349" t="b">
        <f t="shared" si="9"/>
        <v>0</v>
      </c>
      <c r="I100" s="350">
        <f t="shared" si="10"/>
        <v>1</v>
      </c>
    </row>
    <row r="101" spans="1:9">
      <c r="A101" s="37">
        <v>90</v>
      </c>
      <c r="B101" s="6"/>
      <c r="C101" s="6"/>
      <c r="D101" s="216"/>
      <c r="E101" s="16" t="str">
        <f t="shared" si="7"/>
        <v/>
      </c>
      <c r="F101" s="37"/>
      <c r="G101" s="58" t="str">
        <f t="shared" si="8"/>
        <v/>
      </c>
      <c r="H101" s="349" t="b">
        <f t="shared" si="9"/>
        <v>0</v>
      </c>
      <c r="I101" s="350">
        <f t="shared" si="10"/>
        <v>1</v>
      </c>
    </row>
    <row r="102" spans="1:9">
      <c r="A102" s="37">
        <v>91</v>
      </c>
      <c r="B102" s="6"/>
      <c r="C102" s="6"/>
      <c r="D102" s="216"/>
      <c r="E102" s="16" t="str">
        <f t="shared" si="7"/>
        <v/>
      </c>
      <c r="F102" s="37"/>
      <c r="G102" s="58" t="str">
        <f t="shared" si="8"/>
        <v/>
      </c>
      <c r="H102" s="349" t="b">
        <f t="shared" si="9"/>
        <v>0</v>
      </c>
      <c r="I102" s="350">
        <f t="shared" si="10"/>
        <v>1</v>
      </c>
    </row>
    <row r="103" spans="1:9">
      <c r="A103" s="37">
        <v>92</v>
      </c>
      <c r="B103" s="6"/>
      <c r="C103" s="6"/>
      <c r="D103" s="216"/>
      <c r="E103" s="16" t="str">
        <f t="shared" si="7"/>
        <v/>
      </c>
      <c r="F103" s="37"/>
      <c r="G103" s="58" t="str">
        <f t="shared" si="8"/>
        <v/>
      </c>
      <c r="H103" s="349" t="b">
        <f t="shared" si="9"/>
        <v>0</v>
      </c>
      <c r="I103" s="350">
        <f t="shared" si="10"/>
        <v>1</v>
      </c>
    </row>
    <row r="104" spans="1:9">
      <c r="A104" s="37">
        <v>93</v>
      </c>
      <c r="B104" s="6"/>
      <c r="C104" s="6"/>
      <c r="D104" s="216"/>
      <c r="E104" s="16" t="str">
        <f t="shared" si="7"/>
        <v/>
      </c>
      <c r="F104" s="37"/>
      <c r="G104" s="58" t="str">
        <f t="shared" si="8"/>
        <v/>
      </c>
      <c r="H104" s="349" t="b">
        <f t="shared" si="9"/>
        <v>0</v>
      </c>
      <c r="I104" s="350">
        <f t="shared" si="10"/>
        <v>1</v>
      </c>
    </row>
    <row r="105" spans="1:9">
      <c r="A105" s="37">
        <v>94</v>
      </c>
      <c r="B105" s="6"/>
      <c r="C105" s="6"/>
      <c r="D105" s="216"/>
      <c r="E105" s="16" t="str">
        <f t="shared" si="7"/>
        <v/>
      </c>
      <c r="F105" s="37"/>
      <c r="G105" s="58" t="str">
        <f t="shared" si="8"/>
        <v/>
      </c>
      <c r="H105" s="349" t="b">
        <f t="shared" si="9"/>
        <v>0</v>
      </c>
      <c r="I105" s="350">
        <f t="shared" si="10"/>
        <v>1</v>
      </c>
    </row>
    <row r="106" spans="1:9">
      <c r="A106" s="37">
        <v>95</v>
      </c>
      <c r="B106" s="6"/>
      <c r="C106" s="6"/>
      <c r="D106" s="216"/>
      <c r="E106" s="16" t="str">
        <f t="shared" si="7"/>
        <v/>
      </c>
      <c r="F106" s="37"/>
      <c r="G106" s="58" t="str">
        <f t="shared" si="8"/>
        <v/>
      </c>
      <c r="H106" s="349" t="b">
        <f t="shared" si="9"/>
        <v>0</v>
      </c>
      <c r="I106" s="350">
        <f t="shared" si="10"/>
        <v>1</v>
      </c>
    </row>
    <row r="107" spans="1:9">
      <c r="A107" s="37">
        <v>96</v>
      </c>
      <c r="B107" s="6"/>
      <c r="C107" s="6"/>
      <c r="D107" s="216"/>
      <c r="E107" s="16" t="str">
        <f t="shared" si="7"/>
        <v/>
      </c>
      <c r="F107" s="37"/>
      <c r="G107" s="58" t="str">
        <f t="shared" si="8"/>
        <v/>
      </c>
      <c r="H107" s="349" t="b">
        <f t="shared" si="9"/>
        <v>0</v>
      </c>
      <c r="I107" s="350">
        <f t="shared" si="10"/>
        <v>1</v>
      </c>
    </row>
    <row r="108" spans="1:9">
      <c r="A108" s="37">
        <v>97</v>
      </c>
      <c r="B108" s="6"/>
      <c r="C108" s="6"/>
      <c r="D108" s="216"/>
      <c r="E108" s="16" t="str">
        <f t="shared" si="7"/>
        <v/>
      </c>
      <c r="F108" s="37"/>
      <c r="G108" s="58" t="str">
        <f t="shared" si="8"/>
        <v/>
      </c>
      <c r="H108" s="349" t="b">
        <f t="shared" si="9"/>
        <v>0</v>
      </c>
      <c r="I108" s="350">
        <f t="shared" si="10"/>
        <v>1</v>
      </c>
    </row>
    <row r="109" spans="1:9">
      <c r="A109" s="37">
        <v>98</v>
      </c>
      <c r="B109" s="6"/>
      <c r="C109" s="6"/>
      <c r="D109" s="216"/>
      <c r="E109" s="16" t="str">
        <f t="shared" si="7"/>
        <v/>
      </c>
      <c r="F109" s="37"/>
      <c r="G109" s="58" t="str">
        <f t="shared" si="8"/>
        <v/>
      </c>
      <c r="H109" s="349" t="b">
        <f t="shared" si="9"/>
        <v>0</v>
      </c>
      <c r="I109" s="350">
        <f t="shared" si="10"/>
        <v>1</v>
      </c>
    </row>
    <row r="110" spans="1:9">
      <c r="A110" s="143">
        <v>99</v>
      </c>
      <c r="B110" s="6"/>
      <c r="C110" s="6"/>
      <c r="D110" s="216"/>
      <c r="E110" s="16" t="str">
        <f t="shared" si="7"/>
        <v/>
      </c>
      <c r="F110" s="143"/>
      <c r="G110" s="58" t="str">
        <f t="shared" si="8"/>
        <v/>
      </c>
      <c r="H110" s="349" t="b">
        <f t="shared" si="9"/>
        <v>0</v>
      </c>
      <c r="I110" s="350">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7">
      <c r="A113" s="143">
        <v>102</v>
      </c>
      <c r="B113" s="144"/>
      <c r="C113" s="144"/>
      <c r="D113" s="146"/>
      <c r="E113" s="16" t="str">
        <f t="shared" si="7"/>
        <v/>
      </c>
      <c r="F113" s="143"/>
    </row>
    <row r="114" spans="1:17">
      <c r="A114" s="143">
        <v>103</v>
      </c>
      <c r="B114" s="144"/>
      <c r="C114" s="144"/>
      <c r="D114" s="146"/>
      <c r="E114" s="16" t="str">
        <f t="shared" si="7"/>
        <v/>
      </c>
      <c r="F114" s="143"/>
    </row>
    <row r="115" spans="1:17" s="70" customFormat="1">
      <c r="A115" s="143">
        <v>104</v>
      </c>
      <c r="B115" s="144"/>
      <c r="C115" s="144"/>
      <c r="D115" s="146"/>
      <c r="E115" s="16" t="str">
        <f t="shared" si="7"/>
        <v/>
      </c>
      <c r="F115" s="143"/>
      <c r="H115" s="71"/>
      <c r="I115" s="64"/>
      <c r="J115" s="64"/>
      <c r="K115" s="64"/>
      <c r="L115" s="64"/>
      <c r="M115" s="64"/>
      <c r="N115" s="64"/>
      <c r="O115" s="64"/>
      <c r="P115" s="64"/>
      <c r="Q115" s="64"/>
    </row>
    <row r="116" spans="1:17" s="70" customFormat="1">
      <c r="A116" s="143">
        <v>105</v>
      </c>
      <c r="B116" s="144"/>
      <c r="C116" s="144"/>
      <c r="D116" s="146"/>
      <c r="E116" s="16" t="str">
        <f t="shared" si="7"/>
        <v/>
      </c>
      <c r="F116" s="143"/>
      <c r="H116" s="71"/>
      <c r="I116" s="64"/>
      <c r="J116" s="64"/>
      <c r="K116" s="64"/>
      <c r="L116" s="64"/>
      <c r="M116" s="64"/>
      <c r="N116" s="64"/>
      <c r="O116" s="64"/>
      <c r="P116" s="64"/>
      <c r="Q116" s="64"/>
    </row>
    <row r="117" spans="1:17" s="70" customFormat="1">
      <c r="A117" s="143">
        <v>106</v>
      </c>
      <c r="B117" s="144"/>
      <c r="C117" s="144"/>
      <c r="D117" s="146"/>
      <c r="E117" s="16" t="str">
        <f t="shared" si="7"/>
        <v/>
      </c>
      <c r="F117" s="143"/>
      <c r="H117" s="71"/>
      <c r="I117" s="64"/>
      <c r="J117" s="64"/>
      <c r="K117" s="64"/>
      <c r="L117" s="64"/>
      <c r="M117" s="64"/>
      <c r="N117" s="64"/>
      <c r="O117" s="64"/>
      <c r="P117" s="64"/>
      <c r="Q117" s="64"/>
    </row>
    <row r="118" spans="1:17" s="70" customFormat="1">
      <c r="A118" s="143">
        <v>107</v>
      </c>
      <c r="B118" s="144"/>
      <c r="C118" s="144"/>
      <c r="D118" s="146"/>
      <c r="E118" s="16" t="str">
        <f t="shared" si="7"/>
        <v/>
      </c>
      <c r="F118" s="143"/>
      <c r="H118" s="71"/>
      <c r="I118" s="64"/>
      <c r="J118" s="64"/>
      <c r="K118" s="64"/>
      <c r="L118" s="64"/>
      <c r="M118" s="64"/>
      <c r="N118" s="64"/>
      <c r="O118" s="64"/>
      <c r="P118" s="64"/>
      <c r="Q118" s="64"/>
    </row>
    <row r="119" spans="1:17" s="70" customFormat="1">
      <c r="A119" s="143">
        <v>108</v>
      </c>
      <c r="B119" s="144"/>
      <c r="C119" s="144"/>
      <c r="D119" s="146"/>
      <c r="E119" s="16" t="str">
        <f t="shared" si="7"/>
        <v/>
      </c>
      <c r="F119" s="143"/>
      <c r="H119" s="71"/>
      <c r="I119" s="64"/>
      <c r="J119" s="64"/>
      <c r="K119" s="64"/>
      <c r="L119" s="64"/>
      <c r="M119" s="64"/>
      <c r="N119" s="64"/>
      <c r="O119" s="64"/>
      <c r="P119" s="64"/>
      <c r="Q119" s="64"/>
    </row>
    <row r="120" spans="1:17" s="70" customFormat="1">
      <c r="A120" s="143">
        <v>109</v>
      </c>
      <c r="B120" s="144"/>
      <c r="C120" s="144"/>
      <c r="D120" s="146"/>
      <c r="E120" s="16" t="str">
        <f t="shared" si="7"/>
        <v/>
      </c>
      <c r="F120" s="143"/>
      <c r="H120" s="71"/>
      <c r="I120" s="64"/>
      <c r="J120" s="64"/>
      <c r="K120" s="64"/>
      <c r="L120" s="64"/>
      <c r="M120" s="64"/>
      <c r="N120" s="64"/>
      <c r="O120" s="64"/>
      <c r="P120" s="64"/>
      <c r="Q120" s="64"/>
    </row>
    <row r="121" spans="1:17" s="70" customFormat="1">
      <c r="A121" s="143">
        <v>110</v>
      </c>
      <c r="B121" s="144"/>
      <c r="C121" s="144"/>
      <c r="D121" s="146"/>
      <c r="E121" s="16" t="str">
        <f t="shared" si="7"/>
        <v/>
      </c>
      <c r="F121" s="143"/>
      <c r="H121" s="71"/>
      <c r="I121" s="64"/>
      <c r="J121" s="64"/>
      <c r="K121" s="64"/>
      <c r="L121" s="64"/>
      <c r="M121" s="64"/>
      <c r="N121" s="64"/>
      <c r="O121" s="64"/>
      <c r="P121" s="64"/>
      <c r="Q121" s="64"/>
    </row>
    <row r="122" spans="1:17" s="70" customFormat="1">
      <c r="A122" s="143">
        <v>111</v>
      </c>
      <c r="B122" s="144"/>
      <c r="C122" s="144"/>
      <c r="D122" s="146"/>
      <c r="E122" s="16" t="str">
        <f t="shared" si="7"/>
        <v/>
      </c>
      <c r="F122" s="143"/>
      <c r="H122" s="71"/>
      <c r="I122" s="64"/>
      <c r="J122" s="64"/>
      <c r="K122" s="64"/>
      <c r="L122" s="64"/>
      <c r="M122" s="64"/>
      <c r="N122" s="64"/>
      <c r="O122" s="64"/>
      <c r="P122" s="64"/>
      <c r="Q122" s="64"/>
    </row>
    <row r="123" spans="1:17" s="70" customFormat="1">
      <c r="A123" s="143">
        <v>112</v>
      </c>
      <c r="B123" s="144"/>
      <c r="C123" s="144"/>
      <c r="D123" s="146"/>
      <c r="E123" s="16" t="str">
        <f t="shared" si="7"/>
        <v/>
      </c>
      <c r="F123" s="143"/>
      <c r="H123" s="71"/>
      <c r="I123" s="64"/>
      <c r="J123" s="64"/>
      <c r="K123" s="64"/>
      <c r="L123" s="64"/>
      <c r="M123" s="64"/>
      <c r="N123" s="64"/>
      <c r="O123" s="64"/>
      <c r="P123" s="64"/>
      <c r="Q123" s="64"/>
    </row>
    <row r="124" spans="1:17" s="70" customFormat="1">
      <c r="A124" s="143">
        <v>113</v>
      </c>
      <c r="B124" s="144"/>
      <c r="C124" s="144"/>
      <c r="D124" s="146"/>
      <c r="E124" s="16" t="str">
        <f t="shared" si="7"/>
        <v/>
      </c>
      <c r="F124" s="143"/>
      <c r="H124" s="71"/>
      <c r="I124" s="64"/>
      <c r="J124" s="64"/>
      <c r="K124" s="64"/>
      <c r="L124" s="64"/>
      <c r="M124" s="64"/>
      <c r="N124" s="64"/>
      <c r="O124" s="64"/>
      <c r="P124" s="64"/>
      <c r="Q124" s="64"/>
    </row>
    <row r="125" spans="1:17" s="70" customFormat="1">
      <c r="A125" s="143">
        <v>114</v>
      </c>
      <c r="B125" s="144"/>
      <c r="C125" s="144"/>
      <c r="D125" s="146"/>
      <c r="E125" s="16" t="str">
        <f t="shared" si="7"/>
        <v/>
      </c>
      <c r="F125" s="143"/>
      <c r="H125" s="71"/>
      <c r="I125" s="64"/>
      <c r="J125" s="64"/>
      <c r="K125" s="64"/>
      <c r="L125" s="64"/>
      <c r="M125" s="64"/>
      <c r="N125" s="64"/>
      <c r="O125" s="64"/>
      <c r="P125" s="64"/>
      <c r="Q125" s="64"/>
    </row>
    <row r="126" spans="1:17" s="70" customFormat="1">
      <c r="A126" s="143">
        <v>115</v>
      </c>
      <c r="B126" s="144"/>
      <c r="C126" s="144"/>
      <c r="D126" s="146"/>
      <c r="E126" s="16" t="str">
        <f t="shared" si="7"/>
        <v/>
      </c>
      <c r="F126" s="143"/>
      <c r="H126" s="71"/>
      <c r="I126" s="64"/>
      <c r="J126" s="64"/>
      <c r="K126" s="64"/>
      <c r="L126" s="64"/>
      <c r="M126" s="64"/>
      <c r="N126" s="64"/>
      <c r="O126" s="64"/>
      <c r="P126" s="64"/>
      <c r="Q126" s="64"/>
    </row>
    <row r="127" spans="1:17" s="70" customFormat="1">
      <c r="A127" s="143">
        <v>116</v>
      </c>
      <c r="B127" s="144"/>
      <c r="C127" s="144"/>
      <c r="D127" s="146"/>
      <c r="E127" s="16" t="str">
        <f t="shared" si="7"/>
        <v/>
      </c>
      <c r="F127" s="143"/>
      <c r="H127" s="71"/>
      <c r="I127" s="64"/>
      <c r="J127" s="64"/>
      <c r="K127" s="64"/>
      <c r="L127" s="64"/>
      <c r="M127" s="64"/>
      <c r="N127" s="64"/>
      <c r="O127" s="64"/>
      <c r="P127" s="64"/>
      <c r="Q127" s="64"/>
    </row>
    <row r="128" spans="1:17" s="70" customFormat="1">
      <c r="A128" s="143">
        <v>117</v>
      </c>
      <c r="B128" s="144"/>
      <c r="C128" s="144"/>
      <c r="D128" s="146"/>
      <c r="E128" s="16" t="str">
        <f t="shared" si="7"/>
        <v/>
      </c>
      <c r="F128" s="143"/>
      <c r="H128" s="71"/>
      <c r="I128" s="64"/>
      <c r="J128" s="64"/>
      <c r="K128" s="64"/>
      <c r="L128" s="64"/>
      <c r="M128" s="64"/>
      <c r="N128" s="64"/>
      <c r="O128" s="64"/>
      <c r="P128" s="64"/>
      <c r="Q128" s="64"/>
    </row>
    <row r="129" spans="1:17" s="70" customFormat="1">
      <c r="A129" s="143">
        <v>118</v>
      </c>
      <c r="B129" s="144"/>
      <c r="C129" s="144"/>
      <c r="D129" s="146"/>
      <c r="E129" s="16" t="str">
        <f t="shared" si="7"/>
        <v/>
      </c>
      <c r="F129" s="143"/>
      <c r="H129" s="71"/>
      <c r="I129" s="64"/>
      <c r="J129" s="64"/>
      <c r="K129" s="64"/>
      <c r="L129" s="64"/>
      <c r="M129" s="64"/>
      <c r="N129" s="64"/>
      <c r="O129" s="64"/>
      <c r="P129" s="64"/>
      <c r="Q129" s="64"/>
    </row>
    <row r="130" spans="1:17" s="70" customFormat="1">
      <c r="A130" s="143">
        <v>119</v>
      </c>
      <c r="B130" s="144"/>
      <c r="C130" s="144"/>
      <c r="D130" s="146"/>
      <c r="E130" s="16" t="str">
        <f t="shared" si="7"/>
        <v/>
      </c>
      <c r="F130" s="143"/>
      <c r="H130" s="71"/>
      <c r="I130" s="64"/>
      <c r="J130" s="64"/>
      <c r="K130" s="64"/>
      <c r="L130" s="64"/>
      <c r="M130" s="64"/>
      <c r="N130" s="64"/>
      <c r="O130" s="64"/>
      <c r="P130" s="64"/>
      <c r="Q130" s="64"/>
    </row>
    <row r="131" spans="1:17" s="70" customFormat="1">
      <c r="A131" s="143">
        <v>120</v>
      </c>
      <c r="B131" s="144"/>
      <c r="C131" s="144"/>
      <c r="D131" s="146"/>
      <c r="E131" s="16" t="str">
        <f t="shared" si="7"/>
        <v/>
      </c>
      <c r="F131" s="143"/>
      <c r="H131" s="71"/>
      <c r="I131" s="64"/>
      <c r="J131" s="64"/>
      <c r="K131" s="64"/>
      <c r="L131" s="64"/>
      <c r="M131" s="64"/>
      <c r="N131" s="64"/>
      <c r="O131" s="64"/>
      <c r="P131" s="64"/>
      <c r="Q131" s="64"/>
    </row>
    <row r="132" spans="1:17" s="70" customFormat="1">
      <c r="A132" s="143">
        <v>121</v>
      </c>
      <c r="B132" s="144"/>
      <c r="C132" s="144"/>
      <c r="D132" s="146"/>
      <c r="E132" s="16" t="str">
        <f t="shared" si="7"/>
        <v/>
      </c>
      <c r="F132" s="143"/>
      <c r="H132" s="71"/>
      <c r="I132" s="64"/>
      <c r="J132" s="64"/>
      <c r="K132" s="64"/>
      <c r="L132" s="64"/>
      <c r="M132" s="64"/>
      <c r="N132" s="64"/>
      <c r="O132" s="64"/>
      <c r="P132" s="64"/>
      <c r="Q132" s="64"/>
    </row>
    <row r="133" spans="1:17" s="70" customFormat="1">
      <c r="A133" s="143">
        <v>122</v>
      </c>
      <c r="B133" s="144"/>
      <c r="C133" s="144"/>
      <c r="D133" s="146"/>
      <c r="E133" s="16" t="str">
        <f t="shared" si="7"/>
        <v/>
      </c>
      <c r="F133" s="143"/>
      <c r="H133" s="71"/>
      <c r="I133" s="64"/>
      <c r="J133" s="64"/>
      <c r="K133" s="64"/>
      <c r="L133" s="64"/>
      <c r="M133" s="64"/>
      <c r="N133" s="64"/>
      <c r="O133" s="64"/>
      <c r="P133" s="64"/>
      <c r="Q133" s="64"/>
    </row>
    <row r="134" spans="1:17" s="70" customFormat="1">
      <c r="A134" s="143">
        <v>123</v>
      </c>
      <c r="B134" s="144"/>
      <c r="C134" s="144"/>
      <c r="D134" s="146"/>
      <c r="E134" s="16" t="str">
        <f t="shared" si="7"/>
        <v/>
      </c>
      <c r="F134" s="143"/>
      <c r="H134" s="71"/>
      <c r="I134" s="64"/>
      <c r="J134" s="64"/>
      <c r="K134" s="64"/>
      <c r="L134" s="64"/>
      <c r="M134" s="64"/>
      <c r="N134" s="64"/>
      <c r="O134" s="64"/>
      <c r="P134" s="64"/>
      <c r="Q134" s="64"/>
    </row>
    <row r="135" spans="1:17" s="70" customFormat="1">
      <c r="A135" s="143">
        <v>124</v>
      </c>
      <c r="B135" s="144"/>
      <c r="C135" s="144"/>
      <c r="D135" s="146"/>
      <c r="E135" s="16" t="str">
        <f t="shared" si="7"/>
        <v/>
      </c>
      <c r="F135" s="143"/>
      <c r="H135" s="71"/>
      <c r="I135" s="64"/>
      <c r="J135" s="64"/>
      <c r="K135" s="64"/>
      <c r="L135" s="64"/>
      <c r="M135" s="64"/>
      <c r="N135" s="64"/>
      <c r="O135" s="64"/>
      <c r="P135" s="64"/>
      <c r="Q135" s="64"/>
    </row>
    <row r="136" spans="1:17" s="70" customFormat="1">
      <c r="A136" s="143">
        <v>125</v>
      </c>
      <c r="B136" s="144"/>
      <c r="C136" s="144"/>
      <c r="D136" s="146"/>
      <c r="E136" s="16" t="str">
        <f t="shared" si="7"/>
        <v/>
      </c>
      <c r="F136" s="143"/>
      <c r="H136" s="71"/>
      <c r="I136" s="64"/>
      <c r="J136" s="64"/>
      <c r="K136" s="64"/>
      <c r="L136" s="64"/>
      <c r="M136" s="64"/>
      <c r="N136" s="64"/>
      <c r="O136" s="64"/>
      <c r="P136" s="64"/>
      <c r="Q136" s="64"/>
    </row>
    <row r="137" spans="1:17" s="70" customFormat="1">
      <c r="A137" s="143">
        <v>126</v>
      </c>
      <c r="B137" s="144"/>
      <c r="C137" s="144"/>
      <c r="D137" s="146"/>
      <c r="E137" s="16" t="str">
        <f t="shared" si="7"/>
        <v/>
      </c>
      <c r="F137" s="143"/>
      <c r="H137" s="71"/>
      <c r="I137" s="64"/>
      <c r="J137" s="64"/>
      <c r="K137" s="64"/>
      <c r="L137" s="64"/>
      <c r="M137" s="64"/>
      <c r="N137" s="64"/>
      <c r="O137" s="64"/>
      <c r="P137" s="64"/>
      <c r="Q137" s="64"/>
    </row>
    <row r="138" spans="1:17" s="70" customFormat="1">
      <c r="A138" s="143">
        <v>127</v>
      </c>
      <c r="B138" s="144"/>
      <c r="C138" s="144"/>
      <c r="D138" s="146"/>
      <c r="E138" s="16" t="str">
        <f t="shared" si="7"/>
        <v/>
      </c>
      <c r="F138" s="143"/>
      <c r="H138" s="71"/>
      <c r="I138" s="64"/>
      <c r="J138" s="64"/>
      <c r="K138" s="64"/>
      <c r="L138" s="64"/>
      <c r="M138" s="64"/>
      <c r="N138" s="64"/>
      <c r="O138" s="64"/>
      <c r="P138" s="64"/>
      <c r="Q138" s="64"/>
    </row>
    <row r="139" spans="1:17" s="70" customFormat="1">
      <c r="A139" s="143">
        <v>128</v>
      </c>
      <c r="B139" s="144"/>
      <c r="C139" s="144"/>
      <c r="D139" s="146"/>
      <c r="E139" s="16" t="str">
        <f t="shared" si="7"/>
        <v/>
      </c>
      <c r="F139" s="143"/>
      <c r="H139" s="71"/>
      <c r="I139" s="64"/>
      <c r="J139" s="64"/>
      <c r="K139" s="64"/>
      <c r="L139" s="64"/>
      <c r="M139" s="64"/>
      <c r="N139" s="64"/>
      <c r="O139" s="64"/>
      <c r="P139" s="64"/>
      <c r="Q139" s="64"/>
    </row>
    <row r="140" spans="1:17" s="70" customFormat="1">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c r="A141" s="143">
        <v>130</v>
      </c>
      <c r="B141" s="144"/>
      <c r="C141" s="144"/>
      <c r="D141" s="146"/>
      <c r="E141" s="16" t="str">
        <f t="shared" si="11"/>
        <v/>
      </c>
      <c r="F141" s="143"/>
      <c r="H141" s="71"/>
      <c r="I141" s="64"/>
      <c r="J141" s="64"/>
      <c r="K141" s="64"/>
      <c r="L141" s="64"/>
      <c r="M141" s="64"/>
      <c r="N141" s="64"/>
      <c r="O141" s="64"/>
      <c r="P141" s="64"/>
      <c r="Q141" s="64"/>
    </row>
    <row r="142" spans="1:17" s="70" customFormat="1">
      <c r="A142" s="143">
        <v>131</v>
      </c>
      <c r="B142" s="144"/>
      <c r="C142" s="144"/>
      <c r="D142" s="146"/>
      <c r="E142" s="16" t="str">
        <f t="shared" si="11"/>
        <v/>
      </c>
      <c r="F142" s="143"/>
      <c r="H142" s="71"/>
      <c r="I142" s="64"/>
      <c r="J142" s="64"/>
      <c r="K142" s="64"/>
      <c r="L142" s="64"/>
      <c r="M142" s="64"/>
      <c r="N142" s="64"/>
      <c r="O142" s="64"/>
      <c r="P142" s="64"/>
      <c r="Q142" s="64"/>
    </row>
    <row r="143" spans="1:17" s="70" customFormat="1">
      <c r="A143" s="143">
        <v>132</v>
      </c>
      <c r="B143" s="144"/>
      <c r="C143" s="144"/>
      <c r="D143" s="146"/>
      <c r="E143" s="16" t="str">
        <f t="shared" si="11"/>
        <v/>
      </c>
      <c r="F143" s="143"/>
      <c r="H143" s="71"/>
      <c r="I143" s="64"/>
      <c r="J143" s="64"/>
      <c r="K143" s="64"/>
      <c r="L143" s="64"/>
      <c r="M143" s="64"/>
      <c r="N143" s="64"/>
      <c r="O143" s="64"/>
      <c r="P143" s="64"/>
      <c r="Q143" s="64"/>
    </row>
    <row r="144" spans="1:17" s="70" customFormat="1">
      <c r="A144" s="143">
        <v>133</v>
      </c>
      <c r="B144" s="144"/>
      <c r="C144" s="144"/>
      <c r="D144" s="146"/>
      <c r="E144" s="16" t="str">
        <f t="shared" si="11"/>
        <v/>
      </c>
      <c r="F144" s="143"/>
      <c r="H144" s="71"/>
      <c r="I144" s="64"/>
      <c r="J144" s="64"/>
      <c r="K144" s="64"/>
      <c r="L144" s="64"/>
      <c r="M144" s="64"/>
      <c r="N144" s="64"/>
      <c r="O144" s="64"/>
      <c r="P144" s="64"/>
      <c r="Q144" s="64"/>
    </row>
    <row r="145" spans="1:17" s="70" customFormat="1">
      <c r="A145" s="143">
        <v>134</v>
      </c>
      <c r="B145" s="144"/>
      <c r="C145" s="144"/>
      <c r="D145" s="146"/>
      <c r="E145" s="16" t="str">
        <f t="shared" si="11"/>
        <v/>
      </c>
      <c r="F145" s="143"/>
      <c r="H145" s="71"/>
      <c r="I145" s="64"/>
      <c r="J145" s="64"/>
      <c r="K145" s="64"/>
      <c r="L145" s="64"/>
      <c r="M145" s="64"/>
      <c r="N145" s="64"/>
      <c r="O145" s="64"/>
      <c r="P145" s="64"/>
      <c r="Q145" s="64"/>
    </row>
    <row r="146" spans="1:17" s="70" customFormat="1">
      <c r="A146" s="143">
        <v>135</v>
      </c>
      <c r="B146" s="144"/>
      <c r="C146" s="144"/>
      <c r="D146" s="146"/>
      <c r="E146" s="16" t="str">
        <f t="shared" si="11"/>
        <v/>
      </c>
      <c r="F146" s="143"/>
      <c r="H146" s="71"/>
      <c r="I146" s="64"/>
      <c r="J146" s="64"/>
      <c r="K146" s="64"/>
      <c r="L146" s="64"/>
      <c r="M146" s="64"/>
      <c r="N146" s="64"/>
      <c r="O146" s="64"/>
      <c r="P146" s="64"/>
      <c r="Q146" s="64"/>
    </row>
    <row r="147" spans="1:17" s="70" customFormat="1">
      <c r="A147" s="143">
        <v>136</v>
      </c>
      <c r="B147" s="144"/>
      <c r="C147" s="144"/>
      <c r="D147" s="146"/>
      <c r="E147" s="16" t="str">
        <f t="shared" si="11"/>
        <v/>
      </c>
      <c r="F147" s="143"/>
      <c r="H147" s="71"/>
      <c r="I147" s="64"/>
      <c r="J147" s="64"/>
      <c r="K147" s="64"/>
      <c r="L147" s="64"/>
      <c r="M147" s="64"/>
      <c r="N147" s="64"/>
      <c r="O147" s="64"/>
      <c r="P147" s="64"/>
      <c r="Q147" s="64"/>
    </row>
    <row r="148" spans="1:17" s="70" customFormat="1">
      <c r="A148" s="143">
        <v>137</v>
      </c>
      <c r="B148" s="144"/>
      <c r="C148" s="144"/>
      <c r="D148" s="146"/>
      <c r="E148" s="16" t="str">
        <f t="shared" si="11"/>
        <v/>
      </c>
      <c r="F148" s="143"/>
      <c r="H148" s="71"/>
      <c r="I148" s="64"/>
      <c r="J148" s="64"/>
      <c r="K148" s="64"/>
      <c r="L148" s="64"/>
      <c r="M148" s="64"/>
      <c r="N148" s="64"/>
      <c r="O148" s="64"/>
      <c r="P148" s="64"/>
      <c r="Q148" s="64"/>
    </row>
    <row r="149" spans="1:17" s="70" customFormat="1">
      <c r="A149" s="143">
        <v>138</v>
      </c>
      <c r="B149" s="144"/>
      <c r="C149" s="144"/>
      <c r="D149" s="146"/>
      <c r="E149" s="16" t="str">
        <f t="shared" si="11"/>
        <v/>
      </c>
      <c r="F149" s="143"/>
      <c r="H149" s="71"/>
      <c r="I149" s="64"/>
      <c r="J149" s="64"/>
      <c r="K149" s="64"/>
      <c r="L149" s="64"/>
      <c r="M149" s="64"/>
      <c r="N149" s="64"/>
      <c r="O149" s="64"/>
      <c r="P149" s="64"/>
      <c r="Q149" s="64"/>
    </row>
    <row r="150" spans="1:17" s="70" customFormat="1">
      <c r="A150" s="143">
        <v>139</v>
      </c>
      <c r="B150" s="144"/>
      <c r="C150" s="144"/>
      <c r="D150" s="146"/>
      <c r="E150" s="16" t="str">
        <f t="shared" si="11"/>
        <v/>
      </c>
      <c r="F150" s="143"/>
      <c r="H150" s="71"/>
      <c r="I150" s="64"/>
      <c r="J150" s="64"/>
      <c r="K150" s="64"/>
      <c r="L150" s="64"/>
      <c r="M150" s="64"/>
      <c r="N150" s="64"/>
      <c r="O150" s="64"/>
      <c r="P150" s="64"/>
      <c r="Q150" s="64"/>
    </row>
    <row r="151" spans="1:17" s="70" customFormat="1">
      <c r="A151" s="143">
        <v>140</v>
      </c>
      <c r="B151" s="144"/>
      <c r="C151" s="144"/>
      <c r="D151" s="146"/>
      <c r="E151" s="16" t="str">
        <f t="shared" si="11"/>
        <v/>
      </c>
      <c r="F151" s="143"/>
      <c r="H151" s="71"/>
      <c r="I151" s="64"/>
      <c r="J151" s="64"/>
      <c r="K151" s="64"/>
      <c r="L151" s="64"/>
      <c r="M151" s="64"/>
      <c r="N151" s="64"/>
      <c r="O151" s="64"/>
      <c r="P151" s="64"/>
      <c r="Q151" s="64"/>
    </row>
    <row r="152" spans="1:17" s="70" customFormat="1">
      <c r="A152" s="143">
        <v>141</v>
      </c>
      <c r="B152" s="144"/>
      <c r="C152" s="144"/>
      <c r="D152" s="146"/>
      <c r="E152" s="16" t="str">
        <f t="shared" si="11"/>
        <v/>
      </c>
      <c r="F152" s="143"/>
      <c r="H152" s="71"/>
      <c r="I152" s="64"/>
      <c r="J152" s="64"/>
      <c r="K152" s="64"/>
      <c r="L152" s="64"/>
      <c r="M152" s="64"/>
      <c r="N152" s="64"/>
      <c r="O152" s="64"/>
      <c r="P152" s="64"/>
      <c r="Q152" s="64"/>
    </row>
    <row r="153" spans="1:17" s="70" customFormat="1">
      <c r="A153" s="143">
        <v>142</v>
      </c>
      <c r="B153" s="144"/>
      <c r="C153" s="144"/>
      <c r="D153" s="146"/>
      <c r="E153" s="16" t="str">
        <f t="shared" si="11"/>
        <v/>
      </c>
      <c r="F153" s="143"/>
      <c r="H153" s="71"/>
      <c r="I153" s="64"/>
      <c r="J153" s="64"/>
      <c r="K153" s="64"/>
      <c r="L153" s="64"/>
      <c r="M153" s="64"/>
      <c r="N153" s="64"/>
      <c r="O153" s="64"/>
      <c r="P153" s="64"/>
      <c r="Q153" s="64"/>
    </row>
    <row r="154" spans="1:17" s="70" customFormat="1">
      <c r="A154" s="143">
        <v>143</v>
      </c>
      <c r="B154" s="144"/>
      <c r="C154" s="144"/>
      <c r="D154" s="146"/>
      <c r="E154" s="16" t="str">
        <f t="shared" si="11"/>
        <v/>
      </c>
      <c r="F154" s="143"/>
      <c r="H154" s="71"/>
      <c r="I154" s="64"/>
      <c r="J154" s="64"/>
      <c r="K154" s="64"/>
      <c r="L154" s="64"/>
      <c r="M154" s="64"/>
      <c r="N154" s="64"/>
      <c r="O154" s="64"/>
      <c r="P154" s="64"/>
      <c r="Q154" s="64"/>
    </row>
    <row r="155" spans="1:17" s="70" customFormat="1">
      <c r="A155" s="143">
        <v>144</v>
      </c>
      <c r="B155" s="144"/>
      <c r="C155" s="144"/>
      <c r="D155" s="146"/>
      <c r="E155" s="16" t="str">
        <f t="shared" si="11"/>
        <v/>
      </c>
      <c r="F155" s="143"/>
      <c r="H155" s="71"/>
      <c r="I155" s="64"/>
      <c r="J155" s="64"/>
      <c r="K155" s="64"/>
      <c r="L155" s="64"/>
      <c r="M155" s="64"/>
      <c r="N155" s="64"/>
      <c r="O155" s="64"/>
      <c r="P155" s="64"/>
      <c r="Q155" s="64"/>
    </row>
    <row r="156" spans="1:17" s="70" customFormat="1">
      <c r="A156" s="143">
        <v>145</v>
      </c>
      <c r="B156" s="144"/>
      <c r="C156" s="144"/>
      <c r="D156" s="146"/>
      <c r="E156" s="16" t="str">
        <f t="shared" si="11"/>
        <v/>
      </c>
      <c r="F156" s="143"/>
      <c r="H156" s="71"/>
      <c r="I156" s="64"/>
      <c r="J156" s="64"/>
      <c r="K156" s="64"/>
      <c r="L156" s="64"/>
      <c r="M156" s="64"/>
      <c r="N156" s="64"/>
      <c r="O156" s="64"/>
      <c r="P156" s="64"/>
      <c r="Q156" s="64"/>
    </row>
    <row r="157" spans="1:17" s="70" customFormat="1">
      <c r="A157" s="143">
        <v>146</v>
      </c>
      <c r="B157" s="144"/>
      <c r="C157" s="144"/>
      <c r="D157" s="146"/>
      <c r="E157" s="16" t="str">
        <f t="shared" si="11"/>
        <v/>
      </c>
      <c r="F157" s="143"/>
      <c r="H157" s="71"/>
      <c r="I157" s="64"/>
      <c r="J157" s="64"/>
      <c r="K157" s="64"/>
      <c r="L157" s="64"/>
      <c r="M157" s="64"/>
      <c r="N157" s="64"/>
      <c r="O157" s="64"/>
      <c r="P157" s="64"/>
      <c r="Q157" s="64"/>
    </row>
    <row r="158" spans="1:17" s="70" customFormat="1">
      <c r="A158" s="143">
        <v>147</v>
      </c>
      <c r="B158" s="144"/>
      <c r="C158" s="144"/>
      <c r="D158" s="146"/>
      <c r="E158" s="16" t="str">
        <f t="shared" si="11"/>
        <v/>
      </c>
      <c r="F158" s="143"/>
      <c r="H158" s="71"/>
      <c r="I158" s="64"/>
      <c r="J158" s="64"/>
      <c r="K158" s="64"/>
      <c r="L158" s="64"/>
      <c r="M158" s="64"/>
      <c r="N158" s="64"/>
      <c r="O158" s="64"/>
      <c r="P158" s="64"/>
      <c r="Q158" s="64"/>
    </row>
    <row r="159" spans="1:17" s="70" customFormat="1">
      <c r="A159" s="143">
        <v>148</v>
      </c>
      <c r="B159" s="144"/>
      <c r="C159" s="144"/>
      <c r="D159" s="146"/>
      <c r="E159" s="16" t="str">
        <f t="shared" si="11"/>
        <v/>
      </c>
      <c r="F159" s="143"/>
      <c r="H159" s="71"/>
      <c r="I159" s="64"/>
      <c r="J159" s="64"/>
      <c r="K159" s="64"/>
      <c r="L159" s="64"/>
      <c r="M159" s="64"/>
      <c r="N159" s="64"/>
      <c r="O159" s="64"/>
      <c r="P159" s="64"/>
      <c r="Q159" s="64"/>
    </row>
    <row r="160" spans="1:17" s="70" customFormat="1">
      <c r="A160" s="143">
        <v>149</v>
      </c>
      <c r="B160" s="144"/>
      <c r="C160" s="144"/>
      <c r="D160" s="146"/>
      <c r="E160" s="16" t="str">
        <f t="shared" si="11"/>
        <v/>
      </c>
      <c r="F160" s="143"/>
      <c r="H160" s="71"/>
      <c r="I160" s="64"/>
      <c r="J160" s="64"/>
      <c r="K160" s="64"/>
      <c r="L160" s="64"/>
      <c r="M160" s="64"/>
      <c r="N160" s="64"/>
      <c r="O160" s="64"/>
      <c r="P160" s="64"/>
      <c r="Q160" s="64"/>
    </row>
    <row r="161" spans="1:17" s="70" customFormat="1">
      <c r="A161" s="143">
        <v>150</v>
      </c>
      <c r="B161" s="144"/>
      <c r="C161" s="144"/>
      <c r="D161" s="146"/>
      <c r="E161" s="16" t="str">
        <f t="shared" si="11"/>
        <v/>
      </c>
      <c r="F161" s="143"/>
      <c r="H161" s="71"/>
      <c r="I161" s="64"/>
      <c r="J161" s="64"/>
      <c r="K161" s="64"/>
      <c r="L161" s="64"/>
      <c r="M161" s="64"/>
      <c r="N161" s="64"/>
      <c r="O161" s="64"/>
      <c r="P161" s="64"/>
      <c r="Q161" s="64"/>
    </row>
    <row r="162" spans="1:17" s="70" customFormat="1">
      <c r="A162" s="143">
        <v>151</v>
      </c>
      <c r="B162" s="144"/>
      <c r="C162" s="144"/>
      <c r="D162" s="146"/>
      <c r="E162" s="16" t="str">
        <f t="shared" si="11"/>
        <v/>
      </c>
      <c r="F162" s="143"/>
      <c r="H162" s="71"/>
      <c r="I162" s="64"/>
      <c r="J162" s="64"/>
      <c r="K162" s="64"/>
      <c r="L162" s="64"/>
      <c r="M162" s="64"/>
      <c r="N162" s="64"/>
      <c r="O162" s="64"/>
      <c r="P162" s="64"/>
      <c r="Q162" s="64"/>
    </row>
    <row r="163" spans="1:17" s="70" customFormat="1">
      <c r="A163" s="143">
        <v>152</v>
      </c>
      <c r="B163" s="144"/>
      <c r="C163" s="144"/>
      <c r="D163" s="146"/>
      <c r="E163" s="16" t="str">
        <f t="shared" si="11"/>
        <v/>
      </c>
      <c r="F163" s="143"/>
      <c r="H163" s="71"/>
      <c r="I163" s="64"/>
      <c r="J163" s="64"/>
      <c r="K163" s="64"/>
      <c r="L163" s="64"/>
      <c r="M163" s="64"/>
      <c r="N163" s="64"/>
      <c r="O163" s="64"/>
      <c r="P163" s="64"/>
      <c r="Q163" s="64"/>
    </row>
    <row r="164" spans="1:17" s="70" customFormat="1">
      <c r="A164" s="143">
        <v>153</v>
      </c>
      <c r="B164" s="144"/>
      <c r="C164" s="144"/>
      <c r="D164" s="146"/>
      <c r="E164" s="16" t="str">
        <f t="shared" si="11"/>
        <v/>
      </c>
      <c r="F164" s="143"/>
      <c r="H164" s="71"/>
      <c r="I164" s="64"/>
      <c r="J164" s="64"/>
      <c r="K164" s="64"/>
      <c r="L164" s="64"/>
      <c r="M164" s="64"/>
      <c r="N164" s="64"/>
      <c r="O164" s="64"/>
      <c r="P164" s="64"/>
      <c r="Q164" s="64"/>
    </row>
    <row r="165" spans="1:17" s="70" customFormat="1">
      <c r="A165" s="143">
        <v>154</v>
      </c>
      <c r="B165" s="144"/>
      <c r="C165" s="144"/>
      <c r="D165" s="146"/>
      <c r="E165" s="16" t="str">
        <f t="shared" si="11"/>
        <v/>
      </c>
      <c r="F165" s="143"/>
      <c r="H165" s="71"/>
      <c r="I165" s="64"/>
      <c r="J165" s="64"/>
      <c r="K165" s="64"/>
      <c r="L165" s="64"/>
      <c r="M165" s="64"/>
      <c r="N165" s="64"/>
      <c r="O165" s="64"/>
      <c r="P165" s="64"/>
      <c r="Q165" s="64"/>
    </row>
    <row r="166" spans="1:17" s="70" customFormat="1">
      <c r="A166" s="143">
        <v>155</v>
      </c>
      <c r="B166" s="144"/>
      <c r="C166" s="144"/>
      <c r="D166" s="146"/>
      <c r="E166" s="16" t="str">
        <f t="shared" si="11"/>
        <v/>
      </c>
      <c r="F166" s="143"/>
      <c r="H166" s="71"/>
      <c r="I166" s="64"/>
      <c r="J166" s="64"/>
      <c r="K166" s="64"/>
      <c r="L166" s="64"/>
      <c r="M166" s="64"/>
      <c r="N166" s="64"/>
      <c r="O166" s="64"/>
      <c r="P166" s="64"/>
      <c r="Q166" s="64"/>
    </row>
    <row r="167" spans="1:17" s="70" customFormat="1">
      <c r="A167" s="143">
        <v>156</v>
      </c>
      <c r="B167" s="144"/>
      <c r="C167" s="144"/>
      <c r="D167" s="146"/>
      <c r="E167" s="16" t="str">
        <f t="shared" si="11"/>
        <v/>
      </c>
      <c r="F167" s="143"/>
      <c r="H167" s="71"/>
      <c r="I167" s="64"/>
      <c r="J167" s="64"/>
      <c r="K167" s="64"/>
      <c r="L167" s="64"/>
      <c r="M167" s="64"/>
      <c r="N167" s="64"/>
      <c r="O167" s="64"/>
      <c r="P167" s="64"/>
      <c r="Q167" s="64"/>
    </row>
    <row r="168" spans="1:17" s="70" customFormat="1">
      <c r="A168" s="143">
        <v>157</v>
      </c>
      <c r="B168" s="144"/>
      <c r="C168" s="144"/>
      <c r="D168" s="146"/>
      <c r="E168" s="16" t="str">
        <f t="shared" si="11"/>
        <v/>
      </c>
      <c r="F168" s="143"/>
      <c r="H168" s="71"/>
      <c r="I168" s="64"/>
      <c r="J168" s="64"/>
      <c r="K168" s="64"/>
      <c r="L168" s="64"/>
      <c r="M168" s="64"/>
      <c r="N168" s="64"/>
      <c r="O168" s="64"/>
      <c r="P168" s="64"/>
      <c r="Q168" s="64"/>
    </row>
    <row r="169" spans="1:17" s="70" customFormat="1">
      <c r="A169" s="143">
        <v>158</v>
      </c>
      <c r="B169" s="144"/>
      <c r="C169" s="144"/>
      <c r="D169" s="146"/>
      <c r="E169" s="16" t="str">
        <f t="shared" si="11"/>
        <v/>
      </c>
      <c r="F169" s="143"/>
      <c r="H169" s="71"/>
      <c r="I169" s="64"/>
      <c r="J169" s="64"/>
      <c r="K169" s="64"/>
      <c r="L169" s="64"/>
      <c r="M169" s="64"/>
      <c r="N169" s="64"/>
      <c r="O169" s="64"/>
      <c r="P169" s="64"/>
      <c r="Q169" s="64"/>
    </row>
    <row r="170" spans="1:17" s="70" customFormat="1">
      <c r="A170" s="143">
        <v>159</v>
      </c>
      <c r="B170" s="144"/>
      <c r="C170" s="144"/>
      <c r="D170" s="146"/>
      <c r="E170" s="16" t="str">
        <f t="shared" si="11"/>
        <v/>
      </c>
      <c r="F170" s="143"/>
      <c r="H170" s="71"/>
      <c r="I170" s="64"/>
      <c r="J170" s="64"/>
      <c r="K170" s="64"/>
      <c r="L170" s="64"/>
      <c r="M170" s="64"/>
      <c r="N170" s="64"/>
      <c r="O170" s="64"/>
      <c r="P170" s="64"/>
      <c r="Q170" s="64"/>
    </row>
    <row r="171" spans="1:17" s="70" customFormat="1">
      <c r="A171" s="143">
        <v>160</v>
      </c>
      <c r="B171" s="144"/>
      <c r="C171" s="144"/>
      <c r="D171" s="146"/>
      <c r="E171" s="16" t="str">
        <f t="shared" si="11"/>
        <v/>
      </c>
      <c r="F171" s="143"/>
      <c r="H171" s="71"/>
      <c r="I171" s="64"/>
      <c r="J171" s="64"/>
      <c r="K171" s="64"/>
      <c r="L171" s="64"/>
      <c r="M171" s="64"/>
      <c r="N171" s="64"/>
      <c r="O171" s="64"/>
      <c r="P171" s="64"/>
      <c r="Q171" s="64"/>
    </row>
    <row r="172" spans="1:17" s="70" customFormat="1">
      <c r="A172" s="143">
        <v>161</v>
      </c>
      <c r="B172" s="144"/>
      <c r="C172" s="144"/>
      <c r="D172" s="146"/>
      <c r="E172" s="16" t="str">
        <f t="shared" si="11"/>
        <v/>
      </c>
      <c r="F172" s="143"/>
      <c r="H172" s="71"/>
      <c r="I172" s="64"/>
      <c r="J172" s="64"/>
      <c r="K172" s="64"/>
      <c r="L172" s="64"/>
      <c r="M172" s="64"/>
      <c r="N172" s="64"/>
      <c r="O172" s="64"/>
      <c r="P172" s="64"/>
      <c r="Q172" s="64"/>
    </row>
    <row r="173" spans="1:17" s="70" customFormat="1">
      <c r="A173" s="143">
        <v>162</v>
      </c>
      <c r="B173" s="144"/>
      <c r="C173" s="144"/>
      <c r="D173" s="146"/>
      <c r="E173" s="16" t="str">
        <f t="shared" si="11"/>
        <v/>
      </c>
      <c r="F173" s="143"/>
      <c r="H173" s="71"/>
      <c r="I173" s="64"/>
      <c r="J173" s="64"/>
      <c r="K173" s="64"/>
      <c r="L173" s="64"/>
      <c r="M173" s="64"/>
      <c r="N173" s="64"/>
      <c r="O173" s="64"/>
      <c r="P173" s="64"/>
      <c r="Q173" s="64"/>
    </row>
    <row r="174" spans="1:17" s="70" customFormat="1">
      <c r="A174" s="143">
        <v>163</v>
      </c>
      <c r="B174" s="144"/>
      <c r="C174" s="144"/>
      <c r="D174" s="146"/>
      <c r="E174" s="16" t="str">
        <f t="shared" si="11"/>
        <v/>
      </c>
      <c r="F174" s="143"/>
      <c r="H174" s="71"/>
      <c r="I174" s="64"/>
      <c r="J174" s="64"/>
      <c r="K174" s="64"/>
      <c r="L174" s="64"/>
      <c r="M174" s="64"/>
      <c r="N174" s="64"/>
      <c r="O174" s="64"/>
      <c r="P174" s="64"/>
      <c r="Q174" s="64"/>
    </row>
    <row r="175" spans="1:17" s="70" customFormat="1">
      <c r="A175" s="143">
        <v>164</v>
      </c>
      <c r="B175" s="144"/>
      <c r="C175" s="144"/>
      <c r="D175" s="146"/>
      <c r="E175" s="16" t="str">
        <f t="shared" si="11"/>
        <v/>
      </c>
      <c r="F175" s="143"/>
      <c r="H175" s="71"/>
      <c r="I175" s="64"/>
      <c r="J175" s="64"/>
      <c r="K175" s="64"/>
      <c r="L175" s="64"/>
      <c r="M175" s="64"/>
      <c r="N175" s="64"/>
      <c r="O175" s="64"/>
      <c r="P175" s="64"/>
      <c r="Q175" s="64"/>
    </row>
    <row r="176" spans="1:17" s="70" customFormat="1">
      <c r="A176" s="143">
        <v>165</v>
      </c>
      <c r="B176" s="144"/>
      <c r="C176" s="144"/>
      <c r="D176" s="146"/>
      <c r="E176" s="16" t="str">
        <f t="shared" si="11"/>
        <v/>
      </c>
      <c r="F176" s="143"/>
      <c r="H176" s="71"/>
      <c r="I176" s="64"/>
      <c r="J176" s="64"/>
      <c r="K176" s="64"/>
      <c r="L176" s="64"/>
      <c r="M176" s="64"/>
      <c r="N176" s="64"/>
      <c r="O176" s="64"/>
      <c r="P176" s="64"/>
      <c r="Q176" s="64"/>
    </row>
    <row r="177" spans="1:17" s="70" customFormat="1">
      <c r="A177" s="143">
        <v>166</v>
      </c>
      <c r="B177" s="144"/>
      <c r="C177" s="144"/>
      <c r="D177" s="146"/>
      <c r="E177" s="16" t="str">
        <f t="shared" si="11"/>
        <v/>
      </c>
      <c r="F177" s="143"/>
      <c r="H177" s="71"/>
      <c r="I177" s="64"/>
      <c r="J177" s="64"/>
      <c r="K177" s="64"/>
      <c r="L177" s="64"/>
      <c r="M177" s="64"/>
      <c r="N177" s="64"/>
      <c r="O177" s="64"/>
      <c r="P177" s="64"/>
      <c r="Q177" s="64"/>
    </row>
    <row r="178" spans="1:17" s="70" customFormat="1">
      <c r="A178" s="143">
        <v>167</v>
      </c>
      <c r="B178" s="144"/>
      <c r="C178" s="144"/>
      <c r="D178" s="146"/>
      <c r="E178" s="16" t="str">
        <f t="shared" si="11"/>
        <v/>
      </c>
      <c r="F178" s="143"/>
      <c r="H178" s="71"/>
      <c r="I178" s="64"/>
      <c r="J178" s="64"/>
      <c r="K178" s="64"/>
      <c r="L178" s="64"/>
      <c r="M178" s="64"/>
      <c r="N178" s="64"/>
      <c r="O178" s="64"/>
      <c r="P178" s="64"/>
      <c r="Q178" s="64"/>
    </row>
    <row r="179" spans="1:17" s="70" customFormat="1">
      <c r="A179" s="143">
        <v>168</v>
      </c>
      <c r="B179" s="144"/>
      <c r="C179" s="144"/>
      <c r="D179" s="146"/>
      <c r="E179" s="16" t="str">
        <f t="shared" si="11"/>
        <v/>
      </c>
      <c r="F179" s="143"/>
      <c r="H179" s="71"/>
      <c r="I179" s="64"/>
      <c r="J179" s="64"/>
      <c r="K179" s="64"/>
      <c r="L179" s="64"/>
      <c r="M179" s="64"/>
      <c r="N179" s="64"/>
      <c r="O179" s="64"/>
      <c r="P179" s="64"/>
      <c r="Q179" s="64"/>
    </row>
    <row r="180" spans="1:17" s="70" customFormat="1">
      <c r="A180" s="143">
        <v>169</v>
      </c>
      <c r="B180" s="144"/>
      <c r="C180" s="144"/>
      <c r="D180" s="146"/>
      <c r="E180" s="16" t="str">
        <f t="shared" si="11"/>
        <v/>
      </c>
      <c r="F180" s="143"/>
      <c r="H180" s="71"/>
      <c r="I180" s="64"/>
      <c r="J180" s="64"/>
      <c r="K180" s="64"/>
      <c r="L180" s="64"/>
      <c r="M180" s="64"/>
      <c r="N180" s="64"/>
      <c r="O180" s="64"/>
      <c r="P180" s="64"/>
      <c r="Q180" s="64"/>
    </row>
    <row r="181" spans="1:17" s="70" customFormat="1">
      <c r="A181" s="143">
        <v>170</v>
      </c>
      <c r="B181" s="144"/>
      <c r="C181" s="144"/>
      <c r="D181" s="146"/>
      <c r="E181" s="16" t="str">
        <f t="shared" si="11"/>
        <v/>
      </c>
      <c r="F181" s="143"/>
      <c r="H181" s="71"/>
      <c r="I181" s="64"/>
      <c r="J181" s="64"/>
      <c r="K181" s="64"/>
      <c r="L181" s="64"/>
      <c r="M181" s="64"/>
      <c r="N181" s="64"/>
      <c r="O181" s="64"/>
      <c r="P181" s="64"/>
      <c r="Q181" s="64"/>
    </row>
    <row r="182" spans="1:17" s="70" customFormat="1">
      <c r="A182" s="143">
        <v>171</v>
      </c>
      <c r="B182" s="144"/>
      <c r="C182" s="144"/>
      <c r="D182" s="146"/>
      <c r="E182" s="16" t="str">
        <f t="shared" si="11"/>
        <v/>
      </c>
      <c r="F182" s="143"/>
      <c r="H182" s="71"/>
      <c r="I182" s="64"/>
      <c r="J182" s="64"/>
      <c r="K182" s="64"/>
      <c r="L182" s="64"/>
      <c r="M182" s="64"/>
      <c r="N182" s="64"/>
      <c r="O182" s="64"/>
      <c r="P182" s="64"/>
      <c r="Q182" s="64"/>
    </row>
    <row r="183" spans="1:17" s="70" customFormat="1">
      <c r="A183" s="143">
        <v>172</v>
      </c>
      <c r="B183" s="144"/>
      <c r="C183" s="144"/>
      <c r="D183" s="146"/>
      <c r="E183" s="16" t="str">
        <f t="shared" si="11"/>
        <v/>
      </c>
      <c r="F183" s="143"/>
      <c r="H183" s="71"/>
      <c r="I183" s="64"/>
      <c r="J183" s="64"/>
      <c r="K183" s="64"/>
      <c r="L183" s="64"/>
      <c r="M183" s="64"/>
      <c r="N183" s="64"/>
      <c r="O183" s="64"/>
      <c r="P183" s="64"/>
      <c r="Q183" s="64"/>
    </row>
    <row r="184" spans="1:17" s="70" customFormat="1">
      <c r="A184" s="143">
        <v>173</v>
      </c>
      <c r="B184" s="144"/>
      <c r="C184" s="144"/>
      <c r="D184" s="146"/>
      <c r="E184" s="16" t="str">
        <f t="shared" si="11"/>
        <v/>
      </c>
      <c r="F184" s="143"/>
      <c r="H184" s="71"/>
      <c r="I184" s="64"/>
      <c r="J184" s="64"/>
      <c r="K184" s="64"/>
      <c r="L184" s="64"/>
      <c r="M184" s="64"/>
      <c r="N184" s="64"/>
      <c r="O184" s="64"/>
      <c r="P184" s="64"/>
      <c r="Q184" s="64"/>
    </row>
    <row r="185" spans="1:17" s="70" customFormat="1">
      <c r="A185" s="143">
        <v>174</v>
      </c>
      <c r="B185" s="144"/>
      <c r="C185" s="144"/>
      <c r="D185" s="146"/>
      <c r="E185" s="16" t="str">
        <f t="shared" si="11"/>
        <v/>
      </c>
      <c r="F185" s="143"/>
      <c r="H185" s="71"/>
      <c r="I185" s="64"/>
      <c r="J185" s="64"/>
      <c r="K185" s="64"/>
      <c r="L185" s="64"/>
      <c r="M185" s="64"/>
      <c r="N185" s="64"/>
      <c r="O185" s="64"/>
      <c r="P185" s="64"/>
      <c r="Q185" s="64"/>
    </row>
    <row r="186" spans="1:17" s="70" customFormat="1">
      <c r="A186" s="143">
        <v>175</v>
      </c>
      <c r="B186" s="144"/>
      <c r="C186" s="144"/>
      <c r="D186" s="146"/>
      <c r="E186" s="16" t="str">
        <f t="shared" si="11"/>
        <v/>
      </c>
      <c r="F186" s="143"/>
      <c r="H186" s="71"/>
      <c r="I186" s="64"/>
      <c r="J186" s="64"/>
      <c r="K186" s="64"/>
      <c r="L186" s="64"/>
      <c r="M186" s="64"/>
      <c r="N186" s="64"/>
      <c r="O186" s="64"/>
      <c r="P186" s="64"/>
      <c r="Q186" s="64"/>
    </row>
    <row r="187" spans="1:17" s="70" customFormat="1">
      <c r="A187" s="143">
        <v>176</v>
      </c>
      <c r="B187" s="144"/>
      <c r="C187" s="144"/>
      <c r="D187" s="146"/>
      <c r="E187" s="16" t="str">
        <f t="shared" si="11"/>
        <v/>
      </c>
      <c r="F187" s="143"/>
      <c r="H187" s="71"/>
      <c r="I187" s="64"/>
      <c r="J187" s="64"/>
      <c r="K187" s="64"/>
      <c r="L187" s="64"/>
      <c r="M187" s="64"/>
      <c r="N187" s="64"/>
      <c r="O187" s="64"/>
      <c r="P187" s="64"/>
      <c r="Q187" s="64"/>
    </row>
    <row r="188" spans="1:17" s="70" customFormat="1">
      <c r="A188" s="143">
        <v>177</v>
      </c>
      <c r="B188" s="144"/>
      <c r="C188" s="144"/>
      <c r="D188" s="146"/>
      <c r="E188" s="16" t="str">
        <f t="shared" si="11"/>
        <v/>
      </c>
      <c r="F188" s="143"/>
      <c r="H188" s="71"/>
      <c r="I188" s="64"/>
      <c r="J188" s="64"/>
      <c r="K188" s="64"/>
      <c r="L188" s="64"/>
      <c r="M188" s="64"/>
      <c r="N188" s="64"/>
      <c r="O188" s="64"/>
      <c r="P188" s="64"/>
      <c r="Q188" s="64"/>
    </row>
    <row r="189" spans="1:17" s="70" customFormat="1">
      <c r="A189" s="143">
        <v>178</v>
      </c>
      <c r="B189" s="144"/>
      <c r="C189" s="144"/>
      <c r="D189" s="146"/>
      <c r="E189" s="16" t="str">
        <f t="shared" si="11"/>
        <v/>
      </c>
      <c r="F189" s="143"/>
      <c r="H189" s="71"/>
      <c r="I189" s="64"/>
      <c r="J189" s="64"/>
      <c r="K189" s="64"/>
      <c r="L189" s="64"/>
      <c r="M189" s="64"/>
      <c r="N189" s="64"/>
      <c r="O189" s="64"/>
      <c r="P189" s="64"/>
      <c r="Q189" s="64"/>
    </row>
    <row r="190" spans="1:17" s="70" customFormat="1">
      <c r="A190" s="143">
        <v>179</v>
      </c>
      <c r="B190" s="144"/>
      <c r="C190" s="144"/>
      <c r="D190" s="146"/>
      <c r="E190" s="16" t="str">
        <f t="shared" si="11"/>
        <v/>
      </c>
      <c r="F190" s="143"/>
      <c r="H190" s="71"/>
      <c r="I190" s="64"/>
      <c r="J190" s="64"/>
      <c r="K190" s="64"/>
      <c r="L190" s="64"/>
      <c r="M190" s="64"/>
      <c r="N190" s="64"/>
      <c r="O190" s="64"/>
      <c r="P190" s="64"/>
      <c r="Q190" s="64"/>
    </row>
    <row r="191" spans="1:17" s="70" customFormat="1">
      <c r="A191" s="143">
        <v>180</v>
      </c>
      <c r="B191" s="144"/>
      <c r="C191" s="144"/>
      <c r="D191" s="146"/>
      <c r="E191" s="16" t="str">
        <f t="shared" si="11"/>
        <v/>
      </c>
      <c r="F191" s="143"/>
      <c r="H191" s="71"/>
      <c r="I191" s="64"/>
      <c r="J191" s="64"/>
      <c r="K191" s="64"/>
      <c r="L191" s="64"/>
      <c r="M191" s="64"/>
      <c r="N191" s="64"/>
      <c r="O191" s="64"/>
      <c r="P191" s="64"/>
      <c r="Q191" s="64"/>
    </row>
    <row r="192" spans="1:17" s="70" customFormat="1">
      <c r="A192" s="143">
        <v>181</v>
      </c>
      <c r="B192" s="144"/>
      <c r="C192" s="144"/>
      <c r="D192" s="146"/>
      <c r="E192" s="16" t="str">
        <f t="shared" si="11"/>
        <v/>
      </c>
      <c r="F192" s="143"/>
      <c r="H192" s="71"/>
      <c r="I192" s="64"/>
      <c r="J192" s="64"/>
      <c r="K192" s="64"/>
      <c r="L192" s="64"/>
      <c r="M192" s="64"/>
      <c r="N192" s="64"/>
      <c r="O192" s="64"/>
      <c r="P192" s="64"/>
      <c r="Q192" s="64"/>
    </row>
    <row r="193" spans="1:17" s="70" customFormat="1">
      <c r="A193" s="143">
        <v>182</v>
      </c>
      <c r="B193" s="144"/>
      <c r="C193" s="144"/>
      <c r="D193" s="146"/>
      <c r="E193" s="16" t="str">
        <f t="shared" si="11"/>
        <v/>
      </c>
      <c r="F193" s="143"/>
      <c r="H193" s="71"/>
      <c r="I193" s="64"/>
      <c r="J193" s="64"/>
      <c r="K193" s="64"/>
      <c r="L193" s="64"/>
      <c r="M193" s="64"/>
      <c r="N193" s="64"/>
      <c r="O193" s="64"/>
      <c r="P193" s="64"/>
      <c r="Q193" s="64"/>
    </row>
    <row r="194" spans="1:17" s="70" customFormat="1">
      <c r="A194" s="143">
        <v>183</v>
      </c>
      <c r="B194" s="144"/>
      <c r="C194" s="144"/>
      <c r="D194" s="146"/>
      <c r="E194" s="16" t="str">
        <f t="shared" si="11"/>
        <v/>
      </c>
      <c r="F194" s="143"/>
      <c r="H194" s="71"/>
      <c r="I194" s="64"/>
      <c r="J194" s="64"/>
      <c r="K194" s="64"/>
      <c r="L194" s="64"/>
      <c r="M194" s="64"/>
      <c r="N194" s="64"/>
      <c r="O194" s="64"/>
      <c r="P194" s="64"/>
      <c r="Q194" s="64"/>
    </row>
    <row r="195" spans="1:17" s="70" customFormat="1">
      <c r="A195" s="143">
        <v>184</v>
      </c>
      <c r="B195" s="144"/>
      <c r="C195" s="144"/>
      <c r="D195" s="146"/>
      <c r="E195" s="16" t="str">
        <f t="shared" si="11"/>
        <v/>
      </c>
      <c r="F195" s="143"/>
      <c r="H195" s="71"/>
      <c r="I195" s="64"/>
      <c r="J195" s="64"/>
      <c r="K195" s="64"/>
      <c r="L195" s="64"/>
      <c r="M195" s="64"/>
      <c r="N195" s="64"/>
      <c r="O195" s="64"/>
      <c r="P195" s="64"/>
      <c r="Q195" s="64"/>
    </row>
    <row r="196" spans="1:17" s="70" customFormat="1">
      <c r="A196" s="143">
        <v>185</v>
      </c>
      <c r="B196" s="144"/>
      <c r="C196" s="144"/>
      <c r="D196" s="146"/>
      <c r="E196" s="16" t="str">
        <f t="shared" si="11"/>
        <v/>
      </c>
      <c r="F196" s="143"/>
      <c r="H196" s="71"/>
      <c r="I196" s="64"/>
      <c r="J196" s="64"/>
      <c r="K196" s="64"/>
      <c r="L196" s="64"/>
      <c r="M196" s="64"/>
      <c r="N196" s="64"/>
      <c r="O196" s="64"/>
      <c r="P196" s="64"/>
      <c r="Q196" s="64"/>
    </row>
    <row r="197" spans="1:17" s="70" customFormat="1">
      <c r="A197" s="143">
        <v>186</v>
      </c>
      <c r="B197" s="144"/>
      <c r="C197" s="144"/>
      <c r="D197" s="146"/>
      <c r="E197" s="16" t="str">
        <f t="shared" si="11"/>
        <v/>
      </c>
      <c r="F197" s="143"/>
      <c r="H197" s="71"/>
      <c r="I197" s="64"/>
      <c r="J197" s="64"/>
      <c r="K197" s="64"/>
      <c r="L197" s="64"/>
      <c r="M197" s="64"/>
      <c r="N197" s="64"/>
      <c r="O197" s="64"/>
      <c r="P197" s="64"/>
      <c r="Q197" s="64"/>
    </row>
    <row r="198" spans="1:17" s="70" customFormat="1">
      <c r="A198" s="143">
        <v>187</v>
      </c>
      <c r="B198" s="144"/>
      <c r="C198" s="144"/>
      <c r="D198" s="146"/>
      <c r="E198" s="16" t="str">
        <f t="shared" si="11"/>
        <v/>
      </c>
      <c r="F198" s="143"/>
      <c r="H198" s="71"/>
      <c r="I198" s="64"/>
      <c r="J198" s="64"/>
      <c r="K198" s="64"/>
      <c r="L198" s="64"/>
      <c r="M198" s="64"/>
      <c r="N198" s="64"/>
      <c r="O198" s="64"/>
      <c r="P198" s="64"/>
      <c r="Q198" s="64"/>
    </row>
    <row r="199" spans="1:17" s="70" customFormat="1">
      <c r="A199" s="143">
        <v>188</v>
      </c>
      <c r="B199" s="144"/>
      <c r="C199" s="144"/>
      <c r="D199" s="146"/>
      <c r="E199" s="16" t="str">
        <f t="shared" si="11"/>
        <v/>
      </c>
      <c r="F199" s="143"/>
      <c r="H199" s="71"/>
      <c r="I199" s="64"/>
      <c r="J199" s="64"/>
      <c r="K199" s="64"/>
      <c r="L199" s="64"/>
      <c r="M199" s="64"/>
      <c r="N199" s="64"/>
      <c r="O199" s="64"/>
      <c r="P199" s="64"/>
      <c r="Q199" s="64"/>
    </row>
    <row r="200" spans="1:17" s="70" customFormat="1">
      <c r="A200" s="143">
        <v>189</v>
      </c>
      <c r="B200" s="144"/>
      <c r="C200" s="144"/>
      <c r="D200" s="146"/>
      <c r="E200" s="16" t="str">
        <f t="shared" si="11"/>
        <v/>
      </c>
      <c r="F200" s="143"/>
      <c r="H200" s="71"/>
      <c r="I200" s="64"/>
      <c r="J200" s="64"/>
      <c r="K200" s="64"/>
      <c r="L200" s="64"/>
      <c r="M200" s="64"/>
      <c r="N200" s="64"/>
      <c r="O200" s="64"/>
      <c r="P200" s="64"/>
      <c r="Q200" s="64"/>
    </row>
    <row r="201" spans="1:17" s="70" customFormat="1">
      <c r="A201" s="143">
        <v>190</v>
      </c>
      <c r="B201" s="144"/>
      <c r="C201" s="144"/>
      <c r="D201" s="146"/>
      <c r="E201" s="16" t="str">
        <f t="shared" si="11"/>
        <v/>
      </c>
      <c r="F201" s="143"/>
      <c r="H201" s="71"/>
      <c r="I201" s="64"/>
      <c r="J201" s="64"/>
      <c r="K201" s="64"/>
      <c r="L201" s="64"/>
      <c r="M201" s="64"/>
      <c r="N201" s="64"/>
      <c r="O201" s="64"/>
      <c r="P201" s="64"/>
      <c r="Q201" s="64"/>
    </row>
    <row r="202" spans="1:17" s="70" customFormat="1">
      <c r="A202" s="143">
        <v>191</v>
      </c>
      <c r="B202" s="144"/>
      <c r="C202" s="144"/>
      <c r="D202" s="146"/>
      <c r="E202" s="16" t="str">
        <f t="shared" si="11"/>
        <v/>
      </c>
      <c r="F202" s="143"/>
      <c r="H202" s="71"/>
      <c r="I202" s="64"/>
      <c r="J202" s="64"/>
      <c r="K202" s="64"/>
      <c r="L202" s="64"/>
      <c r="M202" s="64"/>
      <c r="N202" s="64"/>
      <c r="O202" s="64"/>
      <c r="P202" s="64"/>
      <c r="Q202" s="64"/>
    </row>
    <row r="203" spans="1:17" s="70" customFormat="1">
      <c r="A203" s="143">
        <v>192</v>
      </c>
      <c r="B203" s="144"/>
      <c r="C203" s="144"/>
      <c r="D203" s="146"/>
      <c r="E203" s="16" t="str">
        <f t="shared" si="11"/>
        <v/>
      </c>
      <c r="F203" s="143"/>
      <c r="H203" s="71"/>
      <c r="I203" s="64"/>
      <c r="J203" s="64"/>
      <c r="K203" s="64"/>
      <c r="L203" s="64"/>
      <c r="M203" s="64"/>
      <c r="N203" s="64"/>
      <c r="O203" s="64"/>
      <c r="P203" s="64"/>
      <c r="Q203" s="64"/>
    </row>
    <row r="204" spans="1:17" s="70" customFormat="1">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c r="A205" s="143">
        <v>194</v>
      </c>
      <c r="B205" s="144"/>
      <c r="C205" s="144"/>
      <c r="D205" s="146"/>
      <c r="E205" s="16" t="str">
        <f t="shared" si="12"/>
        <v/>
      </c>
      <c r="F205" s="143"/>
      <c r="H205" s="71"/>
      <c r="I205" s="64"/>
      <c r="J205" s="64"/>
      <c r="K205" s="64"/>
      <c r="L205" s="64"/>
      <c r="M205" s="64"/>
      <c r="N205" s="64"/>
      <c r="O205" s="64"/>
      <c r="P205" s="64"/>
      <c r="Q205" s="64"/>
    </row>
    <row r="206" spans="1:17" s="70" customFormat="1">
      <c r="A206" s="143">
        <v>195</v>
      </c>
      <c r="B206" s="144"/>
      <c r="C206" s="144"/>
      <c r="D206" s="146"/>
      <c r="E206" s="16" t="str">
        <f t="shared" si="12"/>
        <v/>
      </c>
      <c r="F206" s="143"/>
      <c r="H206" s="71"/>
      <c r="I206" s="64"/>
      <c r="J206" s="64"/>
      <c r="K206" s="64"/>
      <c r="L206" s="64"/>
      <c r="M206" s="64"/>
      <c r="N206" s="64"/>
      <c r="O206" s="64"/>
      <c r="P206" s="64"/>
      <c r="Q206" s="64"/>
    </row>
    <row r="207" spans="1:17" s="70" customFormat="1">
      <c r="A207" s="143">
        <v>196</v>
      </c>
      <c r="B207" s="144"/>
      <c r="C207" s="144"/>
      <c r="D207" s="146"/>
      <c r="E207" s="16" t="str">
        <f t="shared" si="12"/>
        <v/>
      </c>
      <c r="F207" s="143"/>
      <c r="H207" s="71"/>
      <c r="I207" s="64"/>
      <c r="J207" s="64"/>
      <c r="K207" s="64"/>
      <c r="L207" s="64"/>
      <c r="M207" s="64"/>
      <c r="N207" s="64"/>
      <c r="O207" s="64"/>
      <c r="P207" s="64"/>
      <c r="Q207" s="64"/>
    </row>
    <row r="208" spans="1:17" s="70" customFormat="1">
      <c r="A208" s="143">
        <v>197</v>
      </c>
      <c r="B208" s="144"/>
      <c r="C208" s="144"/>
      <c r="D208" s="146"/>
      <c r="E208" s="16" t="str">
        <f t="shared" si="12"/>
        <v/>
      </c>
      <c r="F208" s="143"/>
      <c r="H208" s="71"/>
      <c r="I208" s="64"/>
      <c r="J208" s="64"/>
      <c r="K208" s="64"/>
      <c r="L208" s="64"/>
      <c r="M208" s="64"/>
      <c r="N208" s="64"/>
      <c r="O208" s="64"/>
      <c r="P208" s="64"/>
      <c r="Q208" s="64"/>
    </row>
    <row r="209" spans="1:17" s="70" customFormat="1">
      <c r="A209" s="143">
        <v>198</v>
      </c>
      <c r="B209" s="144"/>
      <c r="C209" s="144"/>
      <c r="D209" s="146"/>
      <c r="E209" s="16" t="str">
        <f t="shared" si="12"/>
        <v/>
      </c>
      <c r="F209" s="143"/>
      <c r="H209" s="71"/>
      <c r="I209" s="64"/>
      <c r="J209" s="64"/>
      <c r="K209" s="64"/>
      <c r="L209" s="64"/>
      <c r="M209" s="64"/>
      <c r="N209" s="64"/>
      <c r="O209" s="64"/>
      <c r="P209" s="64"/>
      <c r="Q209" s="64"/>
    </row>
    <row r="210" spans="1:17" s="70" customFormat="1">
      <c r="A210" s="143">
        <v>199</v>
      </c>
      <c r="B210" s="144"/>
      <c r="C210" s="144"/>
      <c r="D210" s="146"/>
      <c r="E210" s="16" t="str">
        <f t="shared" si="12"/>
        <v/>
      </c>
      <c r="F210" s="143"/>
      <c r="H210" s="71"/>
      <c r="I210" s="64"/>
      <c r="J210" s="64"/>
      <c r="K210" s="64"/>
      <c r="L210" s="64"/>
      <c r="M210" s="64"/>
      <c r="N210" s="64"/>
      <c r="O210" s="64"/>
      <c r="P210" s="64"/>
      <c r="Q210" s="64"/>
    </row>
    <row r="211" spans="1:17" s="70" customFormat="1">
      <c r="A211" s="143">
        <v>200</v>
      </c>
      <c r="B211" s="144"/>
      <c r="C211" s="144"/>
      <c r="D211" s="146"/>
      <c r="E211" s="16" t="str">
        <f t="shared" si="12"/>
        <v/>
      </c>
      <c r="F211" s="143"/>
      <c r="H211" s="71"/>
      <c r="I211" s="64"/>
      <c r="J211" s="64"/>
      <c r="K211" s="64"/>
      <c r="L211" s="64"/>
      <c r="M211" s="64"/>
      <c r="N211" s="64"/>
      <c r="O211" s="64"/>
      <c r="P211" s="64"/>
      <c r="Q211" s="64"/>
    </row>
    <row r="212" spans="1:17" s="70" customFormat="1">
      <c r="A212" s="143">
        <v>201</v>
      </c>
      <c r="B212" s="144"/>
      <c r="C212" s="144"/>
      <c r="D212" s="146"/>
      <c r="E212" s="16" t="str">
        <f t="shared" si="12"/>
        <v/>
      </c>
      <c r="F212" s="143"/>
      <c r="H212" s="71"/>
      <c r="I212" s="64"/>
      <c r="J212" s="64"/>
      <c r="K212" s="64"/>
      <c r="L212" s="64"/>
      <c r="M212" s="64"/>
      <c r="N212" s="64"/>
      <c r="O212" s="64"/>
      <c r="P212" s="64"/>
      <c r="Q212" s="64"/>
    </row>
    <row r="213" spans="1:17" s="70" customFormat="1">
      <c r="A213" s="143">
        <v>202</v>
      </c>
      <c r="B213" s="144"/>
      <c r="C213" s="144"/>
      <c r="D213" s="146"/>
      <c r="E213" s="16" t="str">
        <f t="shared" si="12"/>
        <v/>
      </c>
      <c r="F213" s="143"/>
      <c r="H213" s="71"/>
      <c r="I213" s="64"/>
      <c r="J213" s="64"/>
      <c r="K213" s="64"/>
      <c r="L213" s="64"/>
      <c r="M213" s="64"/>
      <c r="N213" s="64"/>
      <c r="O213" s="64"/>
      <c r="P213" s="64"/>
      <c r="Q213" s="64"/>
    </row>
    <row r="214" spans="1:17" s="70" customFormat="1">
      <c r="A214" s="143">
        <v>203</v>
      </c>
      <c r="B214" s="144"/>
      <c r="C214" s="144"/>
      <c r="D214" s="146"/>
      <c r="E214" s="16" t="str">
        <f t="shared" si="12"/>
        <v/>
      </c>
      <c r="F214" s="143"/>
      <c r="H214" s="71"/>
      <c r="I214" s="64"/>
      <c r="J214" s="64"/>
      <c r="K214" s="64"/>
      <c r="L214" s="64"/>
      <c r="M214" s="64"/>
      <c r="N214" s="64"/>
      <c r="O214" s="64"/>
      <c r="P214" s="64"/>
      <c r="Q214" s="64"/>
    </row>
    <row r="215" spans="1:17" s="70" customFormat="1">
      <c r="A215" s="143">
        <v>204</v>
      </c>
      <c r="B215" s="144"/>
      <c r="C215" s="144"/>
      <c r="D215" s="146"/>
      <c r="E215" s="16" t="str">
        <f t="shared" si="12"/>
        <v/>
      </c>
      <c r="F215" s="143"/>
      <c r="H215" s="71"/>
      <c r="I215" s="64"/>
      <c r="J215" s="64"/>
      <c r="K215" s="64"/>
      <c r="L215" s="64"/>
      <c r="M215" s="64"/>
      <c r="N215" s="64"/>
      <c r="O215" s="64"/>
      <c r="P215" s="64"/>
      <c r="Q215" s="64"/>
    </row>
    <row r="216" spans="1:17" s="70" customFormat="1">
      <c r="A216" s="143">
        <v>205</v>
      </c>
      <c r="B216" s="144"/>
      <c r="C216" s="144"/>
      <c r="D216" s="146"/>
      <c r="E216" s="16" t="str">
        <f t="shared" si="12"/>
        <v/>
      </c>
      <c r="F216" s="143"/>
      <c r="H216" s="71"/>
      <c r="I216" s="64"/>
      <c r="J216" s="64"/>
      <c r="K216" s="64"/>
      <c r="L216" s="64"/>
      <c r="M216" s="64"/>
      <c r="N216" s="64"/>
      <c r="O216" s="64"/>
      <c r="P216" s="64"/>
      <c r="Q216" s="64"/>
    </row>
    <row r="217" spans="1:17" s="70" customFormat="1">
      <c r="A217" s="143">
        <v>206</v>
      </c>
      <c r="B217" s="144"/>
      <c r="C217" s="144"/>
      <c r="D217" s="146"/>
      <c r="E217" s="16" t="str">
        <f t="shared" si="12"/>
        <v/>
      </c>
      <c r="F217" s="143"/>
      <c r="H217" s="71"/>
      <c r="I217" s="64"/>
      <c r="J217" s="64"/>
      <c r="K217" s="64"/>
      <c r="L217" s="64"/>
      <c r="M217" s="64"/>
      <c r="N217" s="64"/>
      <c r="O217" s="64"/>
      <c r="P217" s="64"/>
      <c r="Q217" s="64"/>
    </row>
    <row r="218" spans="1:17" s="70" customFormat="1">
      <c r="A218" s="143">
        <v>207</v>
      </c>
      <c r="B218" s="144"/>
      <c r="C218" s="144"/>
      <c r="D218" s="146"/>
      <c r="E218" s="16" t="str">
        <f t="shared" si="12"/>
        <v/>
      </c>
      <c r="F218" s="143"/>
      <c r="H218" s="71"/>
      <c r="I218" s="64"/>
      <c r="J218" s="64"/>
      <c r="K218" s="64"/>
      <c r="L218" s="64"/>
      <c r="M218" s="64"/>
      <c r="N218" s="64"/>
      <c r="O218" s="64"/>
      <c r="P218" s="64"/>
      <c r="Q218" s="64"/>
    </row>
    <row r="219" spans="1:17" s="70" customFormat="1">
      <c r="A219" s="143">
        <v>208</v>
      </c>
      <c r="B219" s="144"/>
      <c r="C219" s="144"/>
      <c r="D219" s="146"/>
      <c r="E219" s="16" t="str">
        <f t="shared" si="12"/>
        <v/>
      </c>
      <c r="F219" s="143"/>
      <c r="H219" s="71"/>
      <c r="I219" s="64"/>
      <c r="J219" s="64"/>
      <c r="K219" s="64"/>
      <c r="L219" s="64"/>
      <c r="M219" s="64"/>
      <c r="N219" s="64"/>
      <c r="O219" s="64"/>
      <c r="P219" s="64"/>
      <c r="Q219" s="64"/>
    </row>
    <row r="220" spans="1:17" s="70" customFormat="1">
      <c r="A220" s="143">
        <v>209</v>
      </c>
      <c r="B220" s="144"/>
      <c r="C220" s="144"/>
      <c r="D220" s="146"/>
      <c r="E220" s="16" t="str">
        <f t="shared" si="12"/>
        <v/>
      </c>
      <c r="F220" s="143"/>
      <c r="H220" s="71"/>
      <c r="I220" s="64"/>
      <c r="J220" s="64"/>
      <c r="K220" s="64"/>
      <c r="L220" s="64"/>
      <c r="M220" s="64"/>
      <c r="N220" s="64"/>
      <c r="O220" s="64"/>
      <c r="P220" s="64"/>
      <c r="Q220" s="64"/>
    </row>
    <row r="221" spans="1:17" s="70" customFormat="1">
      <c r="A221" s="143">
        <v>210</v>
      </c>
      <c r="B221" s="144"/>
      <c r="C221" s="144"/>
      <c r="D221" s="146"/>
      <c r="E221" s="16" t="str">
        <f t="shared" si="12"/>
        <v/>
      </c>
      <c r="F221" s="143"/>
      <c r="H221" s="71"/>
      <c r="I221" s="64"/>
      <c r="J221" s="64"/>
      <c r="K221" s="64"/>
      <c r="L221" s="64"/>
      <c r="M221" s="64"/>
      <c r="N221" s="64"/>
      <c r="O221" s="64"/>
      <c r="P221" s="64"/>
      <c r="Q221" s="64"/>
    </row>
    <row r="222" spans="1:17" s="70" customFormat="1">
      <c r="A222" s="143">
        <v>211</v>
      </c>
      <c r="B222" s="144"/>
      <c r="C222" s="144"/>
      <c r="D222" s="146"/>
      <c r="E222" s="16" t="str">
        <f t="shared" si="12"/>
        <v/>
      </c>
      <c r="F222" s="143"/>
      <c r="H222" s="71"/>
      <c r="I222" s="64"/>
      <c r="J222" s="64"/>
      <c r="K222" s="64"/>
      <c r="L222" s="64"/>
      <c r="M222" s="64"/>
      <c r="N222" s="64"/>
      <c r="O222" s="64"/>
      <c r="P222" s="64"/>
      <c r="Q222" s="64"/>
    </row>
    <row r="223" spans="1:17" s="70" customFormat="1">
      <c r="A223" s="143">
        <v>212</v>
      </c>
      <c r="B223" s="144"/>
      <c r="C223" s="144"/>
      <c r="D223" s="146"/>
      <c r="E223" s="16" t="str">
        <f t="shared" si="12"/>
        <v/>
      </c>
      <c r="F223" s="143"/>
      <c r="H223" s="71"/>
      <c r="I223" s="64"/>
      <c r="J223" s="64"/>
      <c r="K223" s="64"/>
      <c r="L223" s="64"/>
      <c r="M223" s="64"/>
      <c r="N223" s="64"/>
      <c r="O223" s="64"/>
      <c r="P223" s="64"/>
      <c r="Q223" s="64"/>
    </row>
    <row r="224" spans="1:17" s="70" customFormat="1">
      <c r="A224" s="143">
        <v>213</v>
      </c>
      <c r="B224" s="144"/>
      <c r="C224" s="144"/>
      <c r="D224" s="146"/>
      <c r="E224" s="16" t="str">
        <f t="shared" si="12"/>
        <v/>
      </c>
      <c r="F224" s="143"/>
      <c r="H224" s="71"/>
      <c r="I224" s="64"/>
      <c r="J224" s="64"/>
      <c r="K224" s="64"/>
      <c r="L224" s="64"/>
      <c r="M224" s="64"/>
      <c r="N224" s="64"/>
      <c r="O224" s="64"/>
      <c r="P224" s="64"/>
      <c r="Q224" s="64"/>
    </row>
    <row r="225" spans="1:17" s="70" customFormat="1">
      <c r="A225" s="143">
        <v>214</v>
      </c>
      <c r="B225" s="144"/>
      <c r="C225" s="144"/>
      <c r="D225" s="146"/>
      <c r="E225" s="16" t="str">
        <f t="shared" si="12"/>
        <v/>
      </c>
      <c r="F225" s="143"/>
      <c r="H225" s="71"/>
      <c r="I225" s="64"/>
      <c r="J225" s="64"/>
      <c r="K225" s="64"/>
      <c r="L225" s="64"/>
      <c r="M225" s="64"/>
      <c r="N225" s="64"/>
      <c r="O225" s="64"/>
      <c r="P225" s="64"/>
      <c r="Q225" s="64"/>
    </row>
    <row r="226" spans="1:17" s="70" customFormat="1">
      <c r="A226" s="143">
        <v>215</v>
      </c>
      <c r="B226" s="144"/>
      <c r="C226" s="144"/>
      <c r="D226" s="146"/>
      <c r="E226" s="16" t="str">
        <f t="shared" si="12"/>
        <v/>
      </c>
      <c r="F226" s="143"/>
      <c r="H226" s="71"/>
      <c r="I226" s="64"/>
      <c r="J226" s="64"/>
      <c r="K226" s="64"/>
      <c r="L226" s="64"/>
      <c r="M226" s="64"/>
      <c r="N226" s="64"/>
      <c r="O226" s="64"/>
      <c r="P226" s="64"/>
      <c r="Q226" s="64"/>
    </row>
    <row r="227" spans="1:17" s="70" customFormat="1">
      <c r="A227" s="143">
        <v>216</v>
      </c>
      <c r="B227" s="144"/>
      <c r="C227" s="144"/>
      <c r="D227" s="146"/>
      <c r="E227" s="16" t="str">
        <f t="shared" si="12"/>
        <v/>
      </c>
      <c r="F227" s="143"/>
      <c r="H227" s="71"/>
      <c r="I227" s="64"/>
      <c r="J227" s="64"/>
      <c r="K227" s="64"/>
      <c r="L227" s="64"/>
      <c r="M227" s="64"/>
      <c r="N227" s="64"/>
      <c r="O227" s="64"/>
      <c r="P227" s="64"/>
      <c r="Q227" s="64"/>
    </row>
    <row r="228" spans="1:17" s="70" customFormat="1">
      <c r="A228" s="143">
        <v>217</v>
      </c>
      <c r="B228" s="144"/>
      <c r="C228" s="144"/>
      <c r="D228" s="146"/>
      <c r="E228" s="16" t="str">
        <f t="shared" si="12"/>
        <v/>
      </c>
      <c r="F228" s="143"/>
      <c r="H228" s="71"/>
      <c r="I228" s="64"/>
      <c r="J228" s="64"/>
      <c r="K228" s="64"/>
      <c r="L228" s="64"/>
      <c r="M228" s="64"/>
      <c r="N228" s="64"/>
      <c r="O228" s="64"/>
      <c r="P228" s="64"/>
      <c r="Q228" s="64"/>
    </row>
    <row r="229" spans="1:17" s="70" customFormat="1">
      <c r="A229" s="143">
        <v>218</v>
      </c>
      <c r="B229" s="144"/>
      <c r="C229" s="144"/>
      <c r="D229" s="146"/>
      <c r="E229" s="16" t="str">
        <f t="shared" si="12"/>
        <v/>
      </c>
      <c r="F229" s="143"/>
      <c r="H229" s="71"/>
      <c r="I229" s="64"/>
      <c r="J229" s="64"/>
      <c r="K229" s="64"/>
      <c r="L229" s="64"/>
      <c r="M229" s="64"/>
      <c r="N229" s="64"/>
      <c r="O229" s="64"/>
      <c r="P229" s="64"/>
      <c r="Q229" s="64"/>
    </row>
    <row r="230" spans="1:17" s="70" customFormat="1">
      <c r="A230" s="143">
        <v>219</v>
      </c>
      <c r="B230" s="144"/>
      <c r="C230" s="144"/>
      <c r="D230" s="146"/>
      <c r="E230" s="16" t="str">
        <f t="shared" si="12"/>
        <v/>
      </c>
      <c r="F230" s="143"/>
      <c r="H230" s="71"/>
      <c r="I230" s="64"/>
      <c r="J230" s="64"/>
      <c r="K230" s="64"/>
      <c r="L230" s="64"/>
      <c r="M230" s="64"/>
      <c r="N230" s="64"/>
      <c r="O230" s="64"/>
      <c r="P230" s="64"/>
      <c r="Q230" s="64"/>
    </row>
    <row r="231" spans="1:17" s="70" customFormat="1">
      <c r="A231" s="143">
        <v>220</v>
      </c>
      <c r="B231" s="144"/>
      <c r="C231" s="144"/>
      <c r="D231" s="146"/>
      <c r="E231" s="16" t="str">
        <f t="shared" si="12"/>
        <v/>
      </c>
      <c r="F231" s="143"/>
      <c r="H231" s="71"/>
      <c r="I231" s="64"/>
      <c r="J231" s="64"/>
      <c r="K231" s="64"/>
      <c r="L231" s="64"/>
      <c r="M231" s="64"/>
      <c r="N231" s="64"/>
      <c r="O231" s="64"/>
      <c r="P231" s="64"/>
      <c r="Q231" s="64"/>
    </row>
    <row r="232" spans="1:17" s="70" customFormat="1">
      <c r="A232" s="143">
        <v>221</v>
      </c>
      <c r="B232" s="144"/>
      <c r="C232" s="144"/>
      <c r="D232" s="146"/>
      <c r="E232" s="16" t="str">
        <f t="shared" si="12"/>
        <v/>
      </c>
      <c r="F232" s="143"/>
      <c r="H232" s="71"/>
      <c r="I232" s="64"/>
      <c r="J232" s="64"/>
      <c r="K232" s="64"/>
      <c r="L232" s="64"/>
      <c r="M232" s="64"/>
      <c r="N232" s="64"/>
      <c r="O232" s="64"/>
      <c r="P232" s="64"/>
      <c r="Q232" s="64"/>
    </row>
    <row r="233" spans="1:17" s="70" customFormat="1">
      <c r="A233" s="143">
        <v>222</v>
      </c>
      <c r="B233" s="144"/>
      <c r="C233" s="144"/>
      <c r="D233" s="146"/>
      <c r="E233" s="16" t="str">
        <f t="shared" si="12"/>
        <v/>
      </c>
      <c r="F233" s="143"/>
      <c r="H233" s="71"/>
      <c r="I233" s="64"/>
      <c r="J233" s="64"/>
      <c r="K233" s="64"/>
      <c r="L233" s="64"/>
      <c r="M233" s="64"/>
      <c r="N233" s="64"/>
      <c r="O233" s="64"/>
      <c r="P233" s="64"/>
      <c r="Q233" s="64"/>
    </row>
    <row r="234" spans="1:17" s="70" customFormat="1">
      <c r="A234" s="143">
        <v>223</v>
      </c>
      <c r="B234" s="144"/>
      <c r="C234" s="144"/>
      <c r="D234" s="146"/>
      <c r="E234" s="16" t="str">
        <f t="shared" si="12"/>
        <v/>
      </c>
      <c r="F234" s="143"/>
      <c r="H234" s="71"/>
      <c r="I234" s="64"/>
      <c r="J234" s="64"/>
      <c r="K234" s="64"/>
      <c r="L234" s="64"/>
      <c r="M234" s="64"/>
      <c r="N234" s="64"/>
      <c r="O234" s="64"/>
      <c r="P234" s="64"/>
      <c r="Q234" s="64"/>
    </row>
    <row r="235" spans="1:17" s="70" customFormat="1">
      <c r="A235" s="143">
        <v>224</v>
      </c>
      <c r="B235" s="144"/>
      <c r="C235" s="144"/>
      <c r="D235" s="146"/>
      <c r="E235" s="16" t="str">
        <f t="shared" si="12"/>
        <v/>
      </c>
      <c r="F235" s="143"/>
      <c r="H235" s="71"/>
      <c r="I235" s="64"/>
      <c r="J235" s="64"/>
      <c r="K235" s="64"/>
      <c r="L235" s="64"/>
      <c r="M235" s="64"/>
      <c r="N235" s="64"/>
      <c r="O235" s="64"/>
      <c r="P235" s="64"/>
      <c r="Q235" s="64"/>
    </row>
    <row r="236" spans="1:17" s="70" customFormat="1">
      <c r="A236" s="143">
        <v>225</v>
      </c>
      <c r="B236" s="144"/>
      <c r="C236" s="144"/>
      <c r="D236" s="146"/>
      <c r="E236" s="16" t="str">
        <f t="shared" si="12"/>
        <v/>
      </c>
      <c r="F236" s="143"/>
      <c r="H236" s="71"/>
      <c r="I236" s="64"/>
      <c r="J236" s="64"/>
      <c r="K236" s="64"/>
      <c r="L236" s="64"/>
      <c r="M236" s="64"/>
      <c r="N236" s="64"/>
      <c r="O236" s="64"/>
      <c r="P236" s="64"/>
      <c r="Q236" s="64"/>
    </row>
    <row r="237" spans="1:17" s="70" customFormat="1">
      <c r="A237" s="143">
        <v>226</v>
      </c>
      <c r="B237" s="144"/>
      <c r="C237" s="144"/>
      <c r="D237" s="146"/>
      <c r="E237" s="16" t="str">
        <f t="shared" si="12"/>
        <v/>
      </c>
      <c r="F237" s="143"/>
      <c r="H237" s="71"/>
      <c r="I237" s="64"/>
      <c r="J237" s="64"/>
      <c r="K237" s="64"/>
      <c r="L237" s="64"/>
      <c r="M237" s="64"/>
      <c r="N237" s="64"/>
      <c r="O237" s="64"/>
      <c r="P237" s="64"/>
      <c r="Q237" s="64"/>
    </row>
    <row r="238" spans="1:17" s="70" customFormat="1">
      <c r="A238" s="143">
        <v>227</v>
      </c>
      <c r="B238" s="144"/>
      <c r="C238" s="144"/>
      <c r="D238" s="146"/>
      <c r="E238" s="16" t="str">
        <f t="shared" si="12"/>
        <v/>
      </c>
      <c r="F238" s="143"/>
      <c r="H238" s="71"/>
      <c r="I238" s="64"/>
      <c r="J238" s="64"/>
      <c r="K238" s="64"/>
      <c r="L238" s="64"/>
      <c r="M238" s="64"/>
      <c r="N238" s="64"/>
      <c r="O238" s="64"/>
      <c r="P238" s="64"/>
      <c r="Q238" s="64"/>
    </row>
    <row r="239" spans="1:17" s="70" customFormat="1">
      <c r="A239" s="143">
        <v>228</v>
      </c>
      <c r="B239" s="144"/>
      <c r="C239" s="144"/>
      <c r="D239" s="146"/>
      <c r="E239" s="16" t="str">
        <f t="shared" si="12"/>
        <v/>
      </c>
      <c r="F239" s="143"/>
      <c r="H239" s="71"/>
      <c r="I239" s="64"/>
      <c r="J239" s="64"/>
      <c r="K239" s="64"/>
      <c r="L239" s="64"/>
      <c r="M239" s="64"/>
      <c r="N239" s="64"/>
      <c r="O239" s="64"/>
      <c r="P239" s="64"/>
      <c r="Q239" s="64"/>
    </row>
    <row r="240" spans="1:17" s="70" customFormat="1">
      <c r="A240" s="143">
        <v>229</v>
      </c>
      <c r="B240" s="144"/>
      <c r="C240" s="144"/>
      <c r="D240" s="146"/>
      <c r="E240" s="16" t="str">
        <f t="shared" si="12"/>
        <v/>
      </c>
      <c r="F240" s="143"/>
      <c r="H240" s="71"/>
      <c r="I240" s="64"/>
      <c r="J240" s="64"/>
      <c r="K240" s="64"/>
      <c r="L240" s="64"/>
      <c r="M240" s="64"/>
      <c r="N240" s="64"/>
      <c r="O240" s="64"/>
      <c r="P240" s="64"/>
      <c r="Q240" s="64"/>
    </row>
    <row r="241" spans="1:17" s="70" customFormat="1">
      <c r="A241" s="143">
        <v>230</v>
      </c>
      <c r="B241" s="144"/>
      <c r="C241" s="144"/>
      <c r="D241" s="146"/>
      <c r="E241" s="16" t="str">
        <f t="shared" si="12"/>
        <v/>
      </c>
      <c r="F241" s="143"/>
      <c r="H241" s="71"/>
      <c r="I241" s="64"/>
      <c r="J241" s="64"/>
      <c r="K241" s="64"/>
      <c r="L241" s="64"/>
      <c r="M241" s="64"/>
      <c r="N241" s="64"/>
      <c r="O241" s="64"/>
      <c r="P241" s="64"/>
      <c r="Q241" s="64"/>
    </row>
    <row r="242" spans="1:17" s="70" customFormat="1">
      <c r="A242" s="143">
        <v>231</v>
      </c>
      <c r="B242" s="144"/>
      <c r="C242" s="144"/>
      <c r="D242" s="146"/>
      <c r="E242" s="16" t="str">
        <f t="shared" si="12"/>
        <v/>
      </c>
      <c r="F242" s="143"/>
      <c r="H242" s="71"/>
      <c r="I242" s="64"/>
      <c r="J242" s="64"/>
      <c r="K242" s="64"/>
      <c r="L242" s="64"/>
      <c r="M242" s="64"/>
      <c r="N242" s="64"/>
      <c r="O242" s="64"/>
      <c r="P242" s="64"/>
      <c r="Q242" s="64"/>
    </row>
    <row r="243" spans="1:17" s="70" customFormat="1">
      <c r="A243" s="143">
        <v>232</v>
      </c>
      <c r="B243" s="144"/>
      <c r="C243" s="144"/>
      <c r="D243" s="146"/>
      <c r="E243" s="16" t="str">
        <f t="shared" si="12"/>
        <v/>
      </c>
      <c r="F243" s="143"/>
      <c r="H243" s="71"/>
      <c r="I243" s="64"/>
      <c r="J243" s="64"/>
      <c r="K243" s="64"/>
      <c r="L243" s="64"/>
      <c r="M243" s="64"/>
      <c r="N243" s="64"/>
      <c r="O243" s="64"/>
      <c r="P243" s="64"/>
      <c r="Q243" s="64"/>
    </row>
    <row r="244" spans="1:17" s="70" customFormat="1">
      <c r="A244" s="143">
        <v>233</v>
      </c>
      <c r="B244" s="144"/>
      <c r="C244" s="144"/>
      <c r="D244" s="146"/>
      <c r="E244" s="16" t="str">
        <f t="shared" si="12"/>
        <v/>
      </c>
      <c r="F244" s="143"/>
      <c r="H244" s="71"/>
      <c r="I244" s="64"/>
      <c r="J244" s="64"/>
      <c r="K244" s="64"/>
      <c r="L244" s="64"/>
      <c r="M244" s="64"/>
      <c r="N244" s="64"/>
      <c r="O244" s="64"/>
      <c r="P244" s="64"/>
      <c r="Q244" s="64"/>
    </row>
    <row r="245" spans="1:17" s="70" customFormat="1">
      <c r="A245" s="143">
        <v>234</v>
      </c>
      <c r="B245" s="144"/>
      <c r="C245" s="144"/>
      <c r="D245" s="146"/>
      <c r="E245" s="16" t="str">
        <f t="shared" si="12"/>
        <v/>
      </c>
      <c r="F245" s="143"/>
      <c r="H245" s="71"/>
      <c r="I245" s="64"/>
      <c r="J245" s="64"/>
      <c r="K245" s="64"/>
      <c r="L245" s="64"/>
      <c r="M245" s="64"/>
      <c r="N245" s="64"/>
      <c r="O245" s="64"/>
      <c r="P245" s="64"/>
      <c r="Q245" s="64"/>
    </row>
    <row r="246" spans="1:17" s="70" customFormat="1">
      <c r="A246" s="143">
        <v>235</v>
      </c>
      <c r="B246" s="144"/>
      <c r="C246" s="144"/>
      <c r="D246" s="146"/>
      <c r="E246" s="16" t="str">
        <f t="shared" si="12"/>
        <v/>
      </c>
      <c r="F246" s="143"/>
      <c r="H246" s="71"/>
      <c r="I246" s="64"/>
      <c r="J246" s="64"/>
      <c r="K246" s="64"/>
      <c r="L246" s="64"/>
      <c r="M246" s="64"/>
      <c r="N246" s="64"/>
      <c r="O246" s="64"/>
      <c r="P246" s="64"/>
      <c r="Q246" s="64"/>
    </row>
    <row r="247" spans="1:17" s="70" customFormat="1">
      <c r="A247" s="143">
        <v>236</v>
      </c>
      <c r="B247" s="144"/>
      <c r="C247" s="144"/>
      <c r="D247" s="146"/>
      <c r="E247" s="16" t="str">
        <f t="shared" si="12"/>
        <v/>
      </c>
      <c r="F247" s="143"/>
      <c r="H247" s="71"/>
      <c r="I247" s="64"/>
      <c r="J247" s="64"/>
      <c r="K247" s="64"/>
      <c r="L247" s="64"/>
      <c r="M247" s="64"/>
      <c r="N247" s="64"/>
      <c r="O247" s="64"/>
      <c r="P247" s="64"/>
      <c r="Q247" s="64"/>
    </row>
    <row r="248" spans="1:17" s="70" customFormat="1">
      <c r="A248" s="143">
        <v>237</v>
      </c>
      <c r="B248" s="144"/>
      <c r="C248" s="144"/>
      <c r="D248" s="146"/>
      <c r="E248" s="16" t="str">
        <f t="shared" si="12"/>
        <v/>
      </c>
      <c r="F248" s="143"/>
      <c r="H248" s="71"/>
      <c r="I248" s="64"/>
      <c r="J248" s="64"/>
      <c r="K248" s="64"/>
      <c r="L248" s="64"/>
      <c r="M248" s="64"/>
      <c r="N248" s="64"/>
      <c r="O248" s="64"/>
      <c r="P248" s="64"/>
      <c r="Q248" s="64"/>
    </row>
    <row r="249" spans="1:17" s="70" customFormat="1">
      <c r="A249" s="143">
        <v>238</v>
      </c>
      <c r="B249" s="144"/>
      <c r="C249" s="144"/>
      <c r="D249" s="146"/>
      <c r="E249" s="16" t="str">
        <f t="shared" si="12"/>
        <v/>
      </c>
      <c r="F249" s="143"/>
      <c r="H249" s="71"/>
      <c r="I249" s="64"/>
      <c r="J249" s="64"/>
      <c r="K249" s="64"/>
      <c r="L249" s="64"/>
      <c r="M249" s="64"/>
      <c r="N249" s="64"/>
      <c r="O249" s="64"/>
      <c r="P249" s="64"/>
      <c r="Q249" s="64"/>
    </row>
    <row r="250" spans="1:17" s="70" customFormat="1">
      <c r="A250" s="143">
        <v>239</v>
      </c>
      <c r="B250" s="144"/>
      <c r="C250" s="144"/>
      <c r="D250" s="146"/>
      <c r="E250" s="16" t="str">
        <f t="shared" si="12"/>
        <v/>
      </c>
      <c r="F250" s="143"/>
      <c r="H250" s="71"/>
      <c r="I250" s="64"/>
      <c r="J250" s="64"/>
      <c r="K250" s="64"/>
      <c r="L250" s="64"/>
      <c r="M250" s="64"/>
      <c r="N250" s="64"/>
      <c r="O250" s="64"/>
      <c r="P250" s="64"/>
      <c r="Q250" s="64"/>
    </row>
    <row r="251" spans="1:17" s="70" customFormat="1">
      <c r="A251" s="143">
        <v>240</v>
      </c>
      <c r="B251" s="144"/>
      <c r="C251" s="144"/>
      <c r="D251" s="146"/>
      <c r="E251" s="16" t="str">
        <f t="shared" si="12"/>
        <v/>
      </c>
      <c r="F251" s="143"/>
      <c r="H251" s="71"/>
      <c r="I251" s="64"/>
      <c r="J251" s="64"/>
      <c r="K251" s="64"/>
      <c r="L251" s="64"/>
      <c r="M251" s="64"/>
      <c r="N251" s="64"/>
      <c r="O251" s="64"/>
      <c r="P251" s="64"/>
      <c r="Q251" s="64"/>
    </row>
    <row r="252" spans="1:17" s="70" customFormat="1">
      <c r="A252" s="143">
        <v>241</v>
      </c>
      <c r="B252" s="144"/>
      <c r="C252" s="144"/>
      <c r="D252" s="146"/>
      <c r="E252" s="16" t="str">
        <f t="shared" si="12"/>
        <v/>
      </c>
      <c r="F252" s="143"/>
      <c r="H252" s="71"/>
      <c r="I252" s="64"/>
      <c r="J252" s="64"/>
      <c r="K252" s="64"/>
      <c r="L252" s="64"/>
      <c r="M252" s="64"/>
      <c r="N252" s="64"/>
      <c r="O252" s="64"/>
      <c r="P252" s="64"/>
      <c r="Q252" s="64"/>
    </row>
    <row r="253" spans="1:17" s="70" customFormat="1">
      <c r="A253" s="143">
        <v>242</v>
      </c>
      <c r="B253" s="144"/>
      <c r="C253" s="144"/>
      <c r="D253" s="146"/>
      <c r="E253" s="16" t="str">
        <f t="shared" si="12"/>
        <v/>
      </c>
      <c r="F253" s="143"/>
      <c r="H253" s="71"/>
      <c r="I253" s="64"/>
      <c r="J253" s="64"/>
      <c r="K253" s="64"/>
      <c r="L253" s="64"/>
      <c r="M253" s="64"/>
      <c r="N253" s="64"/>
      <c r="O253" s="64"/>
      <c r="P253" s="64"/>
      <c r="Q253" s="64"/>
    </row>
    <row r="254" spans="1:17" s="70" customFormat="1">
      <c r="A254" s="143">
        <v>243</v>
      </c>
      <c r="B254" s="144"/>
      <c r="C254" s="144"/>
      <c r="D254" s="146"/>
      <c r="E254" s="16" t="str">
        <f t="shared" si="12"/>
        <v/>
      </c>
      <c r="F254" s="143"/>
      <c r="H254" s="71"/>
      <c r="I254" s="64"/>
      <c r="J254" s="64"/>
      <c r="K254" s="64"/>
      <c r="L254" s="64"/>
      <c r="M254" s="64"/>
      <c r="N254" s="64"/>
      <c r="O254" s="64"/>
      <c r="P254" s="64"/>
      <c r="Q254" s="64"/>
    </row>
    <row r="255" spans="1:17" s="70" customFormat="1">
      <c r="A255" s="143">
        <v>244</v>
      </c>
      <c r="B255" s="144"/>
      <c r="C255" s="144"/>
      <c r="D255" s="146"/>
      <c r="E255" s="16" t="str">
        <f t="shared" si="12"/>
        <v/>
      </c>
      <c r="F255" s="143"/>
      <c r="H255" s="71"/>
      <c r="I255" s="64"/>
      <c r="J255" s="64"/>
      <c r="K255" s="64"/>
      <c r="L255" s="64"/>
      <c r="M255" s="64"/>
      <c r="N255" s="64"/>
      <c r="O255" s="64"/>
      <c r="P255" s="64"/>
      <c r="Q255" s="64"/>
    </row>
    <row r="256" spans="1:17" s="70" customFormat="1">
      <c r="A256" s="143">
        <v>245</v>
      </c>
      <c r="B256" s="144"/>
      <c r="C256" s="144"/>
      <c r="D256" s="146"/>
      <c r="E256" s="16" t="str">
        <f t="shared" si="12"/>
        <v/>
      </c>
      <c r="F256" s="143"/>
      <c r="H256" s="71"/>
      <c r="I256" s="64"/>
      <c r="J256" s="64"/>
      <c r="K256" s="64"/>
      <c r="L256" s="64"/>
      <c r="M256" s="64"/>
      <c r="N256" s="64"/>
      <c r="O256" s="64"/>
      <c r="P256" s="64"/>
      <c r="Q256" s="64"/>
    </row>
    <row r="257" spans="1:17" s="70" customFormat="1">
      <c r="A257" s="143">
        <v>246</v>
      </c>
      <c r="B257" s="144"/>
      <c r="C257" s="144"/>
      <c r="D257" s="146"/>
      <c r="E257" s="16" t="str">
        <f t="shared" si="12"/>
        <v/>
      </c>
      <c r="F257" s="143"/>
      <c r="H257" s="71"/>
      <c r="I257" s="64"/>
      <c r="J257" s="64"/>
      <c r="K257" s="64"/>
      <c r="L257" s="64"/>
      <c r="M257" s="64"/>
      <c r="N257" s="64"/>
      <c r="O257" s="64"/>
      <c r="P257" s="64"/>
      <c r="Q257" s="64"/>
    </row>
    <row r="258" spans="1:17" s="70" customFormat="1">
      <c r="A258" s="143">
        <v>247</v>
      </c>
      <c r="B258" s="144"/>
      <c r="C258" s="144"/>
      <c r="D258" s="146"/>
      <c r="E258" s="16" t="str">
        <f t="shared" si="12"/>
        <v/>
      </c>
      <c r="F258" s="143"/>
      <c r="H258" s="71"/>
      <c r="I258" s="64"/>
      <c r="J258" s="64"/>
      <c r="K258" s="64"/>
      <c r="L258" s="64"/>
      <c r="M258" s="64"/>
      <c r="N258" s="64"/>
      <c r="O258" s="64"/>
      <c r="P258" s="64"/>
      <c r="Q258" s="64"/>
    </row>
    <row r="259" spans="1:17" s="70" customFormat="1">
      <c r="A259" s="143">
        <v>248</v>
      </c>
      <c r="B259" s="144"/>
      <c r="C259" s="144"/>
      <c r="D259" s="146"/>
      <c r="E259" s="16" t="str">
        <f t="shared" si="12"/>
        <v/>
      </c>
      <c r="F259" s="143"/>
      <c r="H259" s="71"/>
      <c r="I259" s="64"/>
      <c r="J259" s="64"/>
      <c r="K259" s="64"/>
      <c r="L259" s="64"/>
      <c r="M259" s="64"/>
      <c r="N259" s="64"/>
      <c r="O259" s="64"/>
      <c r="P259" s="64"/>
      <c r="Q259" s="64"/>
    </row>
    <row r="260" spans="1:17" s="70" customFormat="1">
      <c r="A260" s="143">
        <v>249</v>
      </c>
      <c r="B260" s="144"/>
      <c r="C260" s="144"/>
      <c r="D260" s="146"/>
      <c r="E260" s="16" t="str">
        <f t="shared" si="12"/>
        <v/>
      </c>
      <c r="F260" s="143"/>
      <c r="H260" s="71"/>
      <c r="I260" s="64"/>
      <c r="J260" s="64"/>
      <c r="K260" s="64"/>
      <c r="L260" s="64"/>
      <c r="M260" s="64"/>
      <c r="N260" s="64"/>
      <c r="O260" s="64"/>
      <c r="P260" s="64"/>
      <c r="Q260" s="64"/>
    </row>
    <row r="261" spans="1:17" s="70" customFormat="1">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qj9ETRk4TE2DYDbOosN2IGM2z8WqqOx5D9I6lMShvsc5R/6BuAYK1htmDECR3fMKYk8NWRBZw7W3lDi1hBP0bg==" saltValue="sqBUY/vAuSatJaj4E89U/w=="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dimension ref="A1:H12"/>
  <sheetViews>
    <sheetView zoomScaleNormal="100" workbookViewId="0">
      <selection activeCell="C12" sqref="C12"/>
    </sheetView>
  </sheetViews>
  <sheetFormatPr defaultColWidth="9.08984375" defaultRowHeight="14.5"/>
  <cols>
    <col min="1" max="1" width="5.6328125" style="49" customWidth="1"/>
    <col min="2" max="4" width="35.6328125" style="49" customWidth="1"/>
    <col min="5" max="5" width="10.6328125" style="49" customWidth="1"/>
    <col min="6" max="6" width="17.6328125" style="49" customWidth="1"/>
    <col min="7" max="16384" width="9.08984375" style="49"/>
  </cols>
  <sheetData>
    <row r="1" spans="1:8" s="60" customFormat="1" ht="15.5">
      <c r="A1" s="59" t="s">
        <v>483</v>
      </c>
      <c r="E1" s="61"/>
      <c r="F1" s="63"/>
      <c r="G1" s="62"/>
      <c r="H1" s="289"/>
    </row>
    <row r="2" spans="1:8" s="60" customFormat="1" ht="15.5">
      <c r="A2" s="346" t="str">
        <f>IF(ISBLANK(facultate), IF(ISBLANK(departament),"","Departament " &amp; departament), "Facultatea " &amp; facultate)</f>
        <v>Facultatea Arhitectură și Urbanism</v>
      </c>
      <c r="E2" s="61"/>
      <c r="F2" s="63"/>
      <c r="G2" s="62"/>
      <c r="H2" s="289"/>
    </row>
    <row r="3" spans="1:8" s="60" customFormat="1" ht="15.5">
      <c r="A3" s="346" t="str">
        <f>IF(ISBLANK(departament),"","Departamentul " &amp; departament)</f>
        <v>Departamentul Arhitectură</v>
      </c>
      <c r="E3" s="61"/>
      <c r="F3" s="63"/>
      <c r="G3" s="62"/>
      <c r="H3" s="289"/>
    </row>
    <row r="4" spans="1:8" s="64" customFormat="1" ht="15.5">
      <c r="B4" s="290"/>
      <c r="C4" s="290" t="s">
        <v>785</v>
      </c>
      <c r="D4" s="290"/>
      <c r="E4" s="290"/>
      <c r="F4" s="290"/>
      <c r="G4" s="226"/>
      <c r="H4" s="291"/>
    </row>
    <row r="5" spans="1:8" s="64" customFormat="1" ht="15.5">
      <c r="B5" s="290"/>
      <c r="C5" s="290" t="s">
        <v>782</v>
      </c>
      <c r="D5" s="290"/>
      <c r="E5" s="290"/>
      <c r="F5" s="290"/>
      <c r="G5" s="226"/>
      <c r="H5" s="71"/>
    </row>
    <row r="6" spans="1:8" s="64" customFormat="1" ht="13.5" customHeight="1">
      <c r="A6" s="60"/>
      <c r="D6" s="347" t="str">
        <f>CONCATENATE(functie," ",nume_candidat)</f>
        <v>Șef de lucrări Cristina-Maria POVIAN</v>
      </c>
      <c r="G6" s="70"/>
      <c r="H6" s="71"/>
    </row>
    <row r="7" spans="1:8" ht="15" customHeight="1">
      <c r="B7" s="562" t="s">
        <v>819</v>
      </c>
      <c r="C7" s="562" t="s">
        <v>2</v>
      </c>
      <c r="D7" s="552" t="s">
        <v>544</v>
      </c>
    </row>
    <row r="8" spans="1:8" ht="15" customHeight="1">
      <c r="B8" s="563"/>
      <c r="C8" s="563"/>
      <c r="D8" s="569"/>
    </row>
    <row r="9" spans="1:8" ht="15" customHeight="1">
      <c r="B9" s="563"/>
      <c r="C9" s="563"/>
      <c r="D9" s="569"/>
    </row>
    <row r="10" spans="1:8" ht="15.75" customHeight="1">
      <c r="B10" s="564"/>
      <c r="C10" s="564"/>
      <c r="D10" s="553"/>
    </row>
    <row r="11" spans="1:8" ht="15.5">
      <c r="B11" s="37">
        <v>190</v>
      </c>
      <c r="C11" s="435">
        <v>2021</v>
      </c>
      <c r="D11" s="351">
        <f>IF( ISBLANK(B11), "", IF(IF(C11&lt;2018,B11*10,B11) &lt; 0, "Eroare punctaj negativ",  IF(IF(C11&lt;2018,B11*10,B11) &gt; 200, "Eroare depășire punctaj maxim",  IF(C11&lt;2018,B11*10,B11))))</f>
        <v>190</v>
      </c>
    </row>
    <row r="12" spans="1:8">
      <c r="B12"/>
      <c r="C12"/>
    </row>
  </sheetData>
  <sheetProtection algorithmName="SHA-512" hashValue="ACh4mGx/6PbFGKIr0ApbGCzxQA0iojEwFY8ILIva17H4fUOWLF8QEdThzcrP3afa1apjGY0AH+UHoAxkQjbl3g==" saltValue="IkouNGRz6kuUGGr1cceHRw=="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R261"/>
  <sheetViews>
    <sheetView topLeftCell="A7" zoomScaleNormal="100" workbookViewId="0">
      <selection activeCell="B12" sqref="B12"/>
    </sheetView>
  </sheetViews>
  <sheetFormatPr defaultColWidth="9.08984375" defaultRowHeight="15.5"/>
  <cols>
    <col min="1" max="1" width="5.6328125" style="60" customWidth="1"/>
    <col min="2" max="2" width="45.36328125" style="64" customWidth="1"/>
    <col min="3" max="3" width="14.08984375" style="64" bestFit="1" customWidth="1"/>
    <col min="4" max="4" width="30.90625" style="64" bestFit="1" customWidth="1"/>
    <col min="5" max="5" width="10.6328125" style="69" customWidth="1"/>
    <col min="6" max="6" width="17.6328125" style="64" customWidth="1"/>
    <col min="7" max="7" width="10.6328125" style="70" hidden="1" customWidth="1"/>
    <col min="8" max="8" width="9.08984375" style="71" hidden="1" customWidth="1"/>
    <col min="9" max="9" width="9.08984375" style="64" hidden="1" customWidth="1"/>
    <col min="10" max="19" width="9.08984375" style="64" customWidth="1"/>
    <col min="20" max="16384" width="9.08984375" style="64"/>
  </cols>
  <sheetData>
    <row r="1" spans="1:9" s="60" customFormat="1">
      <c r="A1" s="59" t="s">
        <v>483</v>
      </c>
      <c r="E1" s="61"/>
      <c r="F1" s="63"/>
      <c r="G1" s="62"/>
      <c r="H1" s="289"/>
    </row>
    <row r="2" spans="1:9" s="60" customFormat="1">
      <c r="A2" s="346" t="str">
        <f>IF(ISBLANK(facultate), IF(ISBLANK(departament),"","Departament " &amp; departament), "Facultatea " &amp; facultate)</f>
        <v>Facultatea Arhitectură și Urbanism</v>
      </c>
      <c r="E2" s="61"/>
      <c r="F2" s="63"/>
      <c r="G2" s="62"/>
      <c r="H2" s="289"/>
    </row>
    <row r="3" spans="1:9" s="60" customFormat="1">
      <c r="A3" s="346" t="str">
        <f>IF(ISBLANK(departament),"","Departamentul " &amp; departament)</f>
        <v>Departamentul Arhitectură</v>
      </c>
      <c r="E3" s="61"/>
      <c r="F3" s="63"/>
      <c r="G3" s="62"/>
      <c r="H3" s="289"/>
    </row>
    <row r="4" spans="1:9">
      <c r="A4" s="554" t="s">
        <v>785</v>
      </c>
      <c r="B4" s="554"/>
      <c r="C4" s="554"/>
      <c r="D4" s="554"/>
      <c r="E4" s="554"/>
      <c r="F4" s="554"/>
      <c r="G4" s="226"/>
      <c r="H4" s="291"/>
    </row>
    <row r="5" spans="1:9">
      <c r="A5" s="554" t="s">
        <v>811</v>
      </c>
      <c r="B5" s="554"/>
      <c r="C5" s="554"/>
      <c r="D5" s="554"/>
      <c r="E5" s="554"/>
      <c r="F5" s="554"/>
      <c r="G5" s="226"/>
    </row>
    <row r="6" spans="1:9" ht="13.5" customHeight="1">
      <c r="E6" s="64"/>
      <c r="F6" s="347" t="str">
        <f>CONCATENATE(functie," ",nume_candidat)</f>
        <v>Șef de lucrări Cristina-Maria POVIAN</v>
      </c>
    </row>
    <row r="7" spans="1:9" ht="18.75" customHeight="1">
      <c r="A7" s="552" t="s">
        <v>338</v>
      </c>
      <c r="B7" s="562" t="s">
        <v>784</v>
      </c>
      <c r="C7" s="562" t="s">
        <v>783</v>
      </c>
      <c r="D7" s="562" t="s">
        <v>816</v>
      </c>
      <c r="E7" s="562" t="s">
        <v>2</v>
      </c>
      <c r="F7" s="552" t="s">
        <v>544</v>
      </c>
      <c r="G7" s="552" t="s">
        <v>4</v>
      </c>
      <c r="H7" s="573" t="s">
        <v>541</v>
      </c>
      <c r="I7" s="559" t="s">
        <v>551</v>
      </c>
    </row>
    <row r="8" spans="1:9" ht="18.75" customHeight="1">
      <c r="A8" s="569"/>
      <c r="B8" s="563"/>
      <c r="C8" s="563"/>
      <c r="D8" s="563"/>
      <c r="E8" s="563"/>
      <c r="F8" s="569"/>
      <c r="G8" s="569"/>
      <c r="H8" s="574"/>
      <c r="I8" s="559"/>
    </row>
    <row r="9" spans="1:9" ht="18.75" customHeight="1">
      <c r="A9" s="569"/>
      <c r="B9" s="563"/>
      <c r="C9" s="563"/>
      <c r="D9" s="563"/>
      <c r="E9" s="563"/>
      <c r="F9" s="553"/>
      <c r="G9" s="553"/>
      <c r="H9" s="574"/>
      <c r="I9" s="559"/>
    </row>
    <row r="10" spans="1:9" ht="18.75" customHeight="1">
      <c r="A10" s="553"/>
      <c r="B10" s="564"/>
      <c r="C10" s="564"/>
      <c r="D10" s="564"/>
      <c r="E10" s="564"/>
      <c r="F10" s="348" t="str">
        <f>CONCATENATE("ultimii ",durata_evaluare," ani")</f>
        <v>ultimii 5 ani</v>
      </c>
      <c r="G10" s="348" t="str">
        <f>CONCATENATE("ultimii                                  ",durata_evaluare," ani")</f>
        <v>ultimii                                  5 ani</v>
      </c>
      <c r="H10" s="575"/>
      <c r="I10" s="559"/>
    </row>
    <row r="11" spans="1:9">
      <c r="A11" s="88"/>
      <c r="B11" s="65"/>
      <c r="C11" s="65"/>
      <c r="D11" s="65"/>
      <c r="E11" s="30"/>
      <c r="F11" s="148">
        <f>SUMIF(F12:F1012,"&gt;0")</f>
        <v>235</v>
      </c>
      <c r="G11" s="4">
        <f t="shared" ref="G11" si="0">SUMIF(G12:G110,"&gt;0")</f>
        <v>7</v>
      </c>
      <c r="H11" s="298"/>
    </row>
    <row r="12" spans="1:9" ht="53" customHeight="1">
      <c r="A12" s="37">
        <v>1</v>
      </c>
      <c r="B12" s="380" t="s">
        <v>1342</v>
      </c>
      <c r="C12" s="7" t="s">
        <v>813</v>
      </c>
      <c r="D12" s="7" t="s">
        <v>818</v>
      </c>
      <c r="E12" s="505">
        <v>2018</v>
      </c>
      <c r="F12" s="16">
        <f t="shared" ref="F12:F75" si="1">IF(OR($B12="",$C12="",$E12&lt;an_initial,$E12&gt;an_final),"",G12 * (INDEX(i6punctaje, MATCH(C12,i6anvergură,0), MATCH(D12,i6rol,0) )) )</f>
        <v>50</v>
      </c>
      <c r="G12" s="58">
        <f t="shared" ref="G12:G43" si="2">IF(OR($B12="",$C12="",$E12="",$E12&gt;an_final),"",IF($E12&gt;=an_initial,1,""))</f>
        <v>1</v>
      </c>
      <c r="H12" s="349" t="b">
        <f t="shared" ref="H12:H75" si="3">IF(nume_candidat="",FALSE,ISNUMBER(SEARCH(nume_candidat,$B12)))</f>
        <v>0</v>
      </c>
      <c r="I12" s="350">
        <f t="shared" ref="I12:I43" si="4">LEN(B12)-LEN(SUBSTITUTE(B12,",",""))+1</f>
        <v>3</v>
      </c>
    </row>
    <row r="13" spans="1:9" ht="62">
      <c r="A13" s="37">
        <v>2</v>
      </c>
      <c r="B13" s="380" t="s">
        <v>1343</v>
      </c>
      <c r="C13" s="7" t="s">
        <v>815</v>
      </c>
      <c r="D13" s="7" t="s">
        <v>812</v>
      </c>
      <c r="E13" s="505">
        <v>2020</v>
      </c>
      <c r="F13" s="16">
        <f t="shared" si="1"/>
        <v>10</v>
      </c>
      <c r="G13" s="58">
        <f t="shared" si="2"/>
        <v>1</v>
      </c>
      <c r="H13" s="349" t="b">
        <f t="shared" si="3"/>
        <v>0</v>
      </c>
      <c r="I13" s="350">
        <f t="shared" si="4"/>
        <v>4</v>
      </c>
    </row>
    <row r="14" spans="1:9" ht="108.5">
      <c r="A14" s="37">
        <v>3</v>
      </c>
      <c r="B14" s="7" t="s">
        <v>1344</v>
      </c>
      <c r="C14" s="7" t="s">
        <v>813</v>
      </c>
      <c r="D14" s="7" t="s">
        <v>812</v>
      </c>
      <c r="E14" s="505">
        <v>2019</v>
      </c>
      <c r="F14" s="16">
        <f t="shared" si="1"/>
        <v>50</v>
      </c>
      <c r="G14" s="58">
        <f t="shared" si="2"/>
        <v>1</v>
      </c>
      <c r="H14" s="349" t="b">
        <f t="shared" si="3"/>
        <v>0</v>
      </c>
      <c r="I14" s="350">
        <f t="shared" si="4"/>
        <v>5</v>
      </c>
    </row>
    <row r="15" spans="1:9" ht="46.5">
      <c r="A15" s="37">
        <v>4</v>
      </c>
      <c r="B15" s="6" t="s">
        <v>1345</v>
      </c>
      <c r="C15" s="6" t="s">
        <v>814</v>
      </c>
      <c r="D15" s="6" t="s">
        <v>818</v>
      </c>
      <c r="E15" s="216">
        <v>2021</v>
      </c>
      <c r="F15" s="16">
        <f t="shared" si="1"/>
        <v>25</v>
      </c>
      <c r="G15" s="58">
        <f t="shared" si="2"/>
        <v>1</v>
      </c>
      <c r="H15" s="349" t="b">
        <f t="shared" si="3"/>
        <v>0</v>
      </c>
      <c r="I15" s="350">
        <f t="shared" si="4"/>
        <v>3</v>
      </c>
    </row>
    <row r="16" spans="1:9" ht="31">
      <c r="A16" s="37">
        <v>5</v>
      </c>
      <c r="B16" s="6" t="s">
        <v>1346</v>
      </c>
      <c r="C16" s="6" t="s">
        <v>814</v>
      </c>
      <c r="D16" s="6" t="s">
        <v>818</v>
      </c>
      <c r="E16" s="216">
        <v>2020</v>
      </c>
      <c r="F16" s="16">
        <f t="shared" si="1"/>
        <v>25</v>
      </c>
      <c r="G16" s="58">
        <f t="shared" si="2"/>
        <v>1</v>
      </c>
      <c r="H16" s="349" t="b">
        <f t="shared" si="3"/>
        <v>0</v>
      </c>
      <c r="I16" s="350">
        <f t="shared" si="4"/>
        <v>1</v>
      </c>
    </row>
    <row r="17" spans="1:9" ht="31">
      <c r="A17" s="37">
        <v>6</v>
      </c>
      <c r="B17" s="6" t="s">
        <v>1347</v>
      </c>
      <c r="C17" s="6" t="s">
        <v>814</v>
      </c>
      <c r="D17" s="6" t="s">
        <v>818</v>
      </c>
      <c r="E17" s="216">
        <v>2021</v>
      </c>
      <c r="F17" s="16">
        <f t="shared" si="1"/>
        <v>25</v>
      </c>
      <c r="G17" s="58">
        <f t="shared" si="2"/>
        <v>1</v>
      </c>
      <c r="H17" s="349" t="b">
        <f t="shared" si="3"/>
        <v>0</v>
      </c>
      <c r="I17" s="350">
        <f t="shared" si="4"/>
        <v>1</v>
      </c>
    </row>
    <row r="18" spans="1:9" ht="108.5">
      <c r="A18" s="37">
        <v>7</v>
      </c>
      <c r="B18" s="380" t="s">
        <v>1502</v>
      </c>
      <c r="C18" s="6" t="s">
        <v>813</v>
      </c>
      <c r="D18" s="6" t="s">
        <v>818</v>
      </c>
      <c r="E18" s="216">
        <v>2021</v>
      </c>
      <c r="F18" s="16">
        <f t="shared" si="1"/>
        <v>50</v>
      </c>
      <c r="G18" s="58">
        <f t="shared" si="2"/>
        <v>1</v>
      </c>
      <c r="H18" s="349" t="b">
        <f t="shared" si="3"/>
        <v>0</v>
      </c>
      <c r="I18" s="350">
        <f t="shared" si="4"/>
        <v>5</v>
      </c>
    </row>
    <row r="19" spans="1:9">
      <c r="A19" s="37">
        <v>8</v>
      </c>
      <c r="B19" s="6"/>
      <c r="C19" s="6"/>
      <c r="D19" s="6"/>
      <c r="E19" s="216"/>
      <c r="F19" s="16" t="str">
        <f t="shared" si="1"/>
        <v/>
      </c>
      <c r="G19" s="58" t="str">
        <f t="shared" si="2"/>
        <v/>
      </c>
      <c r="H19" s="349" t="b">
        <f t="shared" si="3"/>
        <v>0</v>
      </c>
      <c r="I19" s="350">
        <f t="shared" si="4"/>
        <v>1</v>
      </c>
    </row>
    <row r="20" spans="1:9">
      <c r="A20" s="37">
        <v>9</v>
      </c>
      <c r="B20" s="6"/>
      <c r="C20" s="6"/>
      <c r="D20" s="6"/>
      <c r="E20" s="216"/>
      <c r="F20" s="16" t="str">
        <f t="shared" si="1"/>
        <v/>
      </c>
      <c r="G20" s="58" t="str">
        <f t="shared" si="2"/>
        <v/>
      </c>
      <c r="H20" s="349" t="b">
        <f t="shared" si="3"/>
        <v>0</v>
      </c>
      <c r="I20" s="350">
        <f t="shared" si="4"/>
        <v>1</v>
      </c>
    </row>
    <row r="21" spans="1:9">
      <c r="A21" s="37">
        <v>10</v>
      </c>
      <c r="B21" s="6"/>
      <c r="C21" s="6"/>
      <c r="D21" s="6"/>
      <c r="E21" s="216"/>
      <c r="F21" s="16" t="str">
        <f t="shared" si="1"/>
        <v/>
      </c>
      <c r="G21" s="58" t="str">
        <f t="shared" si="2"/>
        <v/>
      </c>
      <c r="H21" s="349" t="b">
        <f t="shared" si="3"/>
        <v>0</v>
      </c>
      <c r="I21" s="350">
        <f t="shared" si="4"/>
        <v>1</v>
      </c>
    </row>
    <row r="22" spans="1:9">
      <c r="A22" s="37">
        <v>11</v>
      </c>
      <c r="B22" s="6"/>
      <c r="C22" s="6"/>
      <c r="D22" s="6"/>
      <c r="E22" s="216"/>
      <c r="F22" s="16" t="str">
        <f t="shared" si="1"/>
        <v/>
      </c>
      <c r="G22" s="58" t="str">
        <f t="shared" si="2"/>
        <v/>
      </c>
      <c r="H22" s="349" t="b">
        <f t="shared" si="3"/>
        <v>0</v>
      </c>
      <c r="I22" s="350">
        <f t="shared" si="4"/>
        <v>1</v>
      </c>
    </row>
    <row r="23" spans="1:9">
      <c r="A23" s="37">
        <v>12</v>
      </c>
      <c r="B23" s="6"/>
      <c r="C23" s="6"/>
      <c r="D23" s="6"/>
      <c r="E23" s="216"/>
      <c r="F23" s="16" t="str">
        <f t="shared" si="1"/>
        <v/>
      </c>
      <c r="G23" s="58" t="str">
        <f t="shared" si="2"/>
        <v/>
      </c>
      <c r="H23" s="349" t="b">
        <f t="shared" si="3"/>
        <v>0</v>
      </c>
      <c r="I23" s="350">
        <f t="shared" si="4"/>
        <v>1</v>
      </c>
    </row>
    <row r="24" spans="1:9">
      <c r="A24" s="37">
        <v>13</v>
      </c>
      <c r="B24" s="6"/>
      <c r="C24" s="6"/>
      <c r="D24" s="6"/>
      <c r="E24" s="216"/>
      <c r="F24" s="16" t="str">
        <f t="shared" si="1"/>
        <v/>
      </c>
      <c r="G24" s="58" t="str">
        <f t="shared" si="2"/>
        <v/>
      </c>
      <c r="H24" s="349" t="b">
        <f t="shared" si="3"/>
        <v>0</v>
      </c>
      <c r="I24" s="350">
        <f t="shared" si="4"/>
        <v>1</v>
      </c>
    </row>
    <row r="25" spans="1:9">
      <c r="A25" s="37">
        <v>14</v>
      </c>
      <c r="B25" s="6"/>
      <c r="C25" s="6"/>
      <c r="D25" s="6"/>
      <c r="E25" s="216"/>
      <c r="F25" s="16" t="str">
        <f t="shared" si="1"/>
        <v/>
      </c>
      <c r="G25" s="58" t="str">
        <f t="shared" si="2"/>
        <v/>
      </c>
      <c r="H25" s="349" t="b">
        <f t="shared" si="3"/>
        <v>0</v>
      </c>
      <c r="I25" s="350">
        <f t="shared" si="4"/>
        <v>1</v>
      </c>
    </row>
    <row r="26" spans="1:9">
      <c r="A26" s="37">
        <v>15</v>
      </c>
      <c r="B26" s="6"/>
      <c r="C26" s="6"/>
      <c r="D26" s="6"/>
      <c r="E26" s="216"/>
      <c r="F26" s="16" t="str">
        <f t="shared" si="1"/>
        <v/>
      </c>
      <c r="G26" s="58" t="str">
        <f t="shared" si="2"/>
        <v/>
      </c>
      <c r="H26" s="349" t="b">
        <f t="shared" si="3"/>
        <v>0</v>
      </c>
      <c r="I26" s="350">
        <f t="shared" si="4"/>
        <v>1</v>
      </c>
    </row>
    <row r="27" spans="1:9">
      <c r="A27" s="37">
        <v>16</v>
      </c>
      <c r="B27" s="6"/>
      <c r="C27" s="6"/>
      <c r="D27" s="6"/>
      <c r="E27" s="216"/>
      <c r="F27" s="16" t="str">
        <f t="shared" si="1"/>
        <v/>
      </c>
      <c r="G27" s="58" t="str">
        <f t="shared" si="2"/>
        <v/>
      </c>
      <c r="H27" s="349" t="b">
        <f t="shared" si="3"/>
        <v>0</v>
      </c>
      <c r="I27" s="350">
        <f t="shared" si="4"/>
        <v>1</v>
      </c>
    </row>
    <row r="28" spans="1:9">
      <c r="A28" s="37">
        <v>17</v>
      </c>
      <c r="B28" s="6"/>
      <c r="C28" s="6"/>
      <c r="D28" s="6"/>
      <c r="E28" s="216"/>
      <c r="F28" s="16" t="str">
        <f t="shared" si="1"/>
        <v/>
      </c>
      <c r="G28" s="58" t="str">
        <f t="shared" si="2"/>
        <v/>
      </c>
      <c r="H28" s="349" t="b">
        <f t="shared" si="3"/>
        <v>0</v>
      </c>
      <c r="I28" s="350">
        <f t="shared" si="4"/>
        <v>1</v>
      </c>
    </row>
    <row r="29" spans="1:9">
      <c r="A29" s="37">
        <v>18</v>
      </c>
      <c r="B29" s="6"/>
      <c r="C29" s="6"/>
      <c r="D29" s="6"/>
      <c r="E29" s="216"/>
      <c r="F29" s="16" t="str">
        <f t="shared" si="1"/>
        <v/>
      </c>
      <c r="G29" s="58" t="str">
        <f t="shared" si="2"/>
        <v/>
      </c>
      <c r="H29" s="349" t="b">
        <f t="shared" si="3"/>
        <v>0</v>
      </c>
      <c r="I29" s="350">
        <f t="shared" si="4"/>
        <v>1</v>
      </c>
    </row>
    <row r="30" spans="1:9">
      <c r="A30" s="37">
        <v>19</v>
      </c>
      <c r="B30" s="6"/>
      <c r="C30" s="6"/>
      <c r="D30" s="6"/>
      <c r="E30" s="216"/>
      <c r="F30" s="16" t="str">
        <f t="shared" si="1"/>
        <v/>
      </c>
      <c r="G30" s="58" t="str">
        <f t="shared" si="2"/>
        <v/>
      </c>
      <c r="H30" s="349" t="b">
        <f t="shared" si="3"/>
        <v>0</v>
      </c>
      <c r="I30" s="350">
        <f t="shared" si="4"/>
        <v>1</v>
      </c>
    </row>
    <row r="31" spans="1:9">
      <c r="A31" s="37">
        <v>20</v>
      </c>
      <c r="B31" s="6"/>
      <c r="C31" s="6"/>
      <c r="D31" s="6"/>
      <c r="E31" s="216"/>
      <c r="F31" s="16" t="str">
        <f t="shared" si="1"/>
        <v/>
      </c>
      <c r="G31" s="58" t="str">
        <f t="shared" si="2"/>
        <v/>
      </c>
      <c r="H31" s="349" t="b">
        <f t="shared" si="3"/>
        <v>0</v>
      </c>
      <c r="I31" s="350">
        <f t="shared" si="4"/>
        <v>1</v>
      </c>
    </row>
    <row r="32" spans="1:9">
      <c r="A32" s="37">
        <v>21</v>
      </c>
      <c r="B32" s="6"/>
      <c r="C32" s="6"/>
      <c r="D32" s="6"/>
      <c r="E32" s="216"/>
      <c r="F32" s="16" t="str">
        <f t="shared" si="1"/>
        <v/>
      </c>
      <c r="G32" s="58" t="str">
        <f t="shared" si="2"/>
        <v/>
      </c>
      <c r="H32" s="349" t="b">
        <f t="shared" si="3"/>
        <v>0</v>
      </c>
      <c r="I32" s="350">
        <f t="shared" si="4"/>
        <v>1</v>
      </c>
    </row>
    <row r="33" spans="1:9">
      <c r="A33" s="37">
        <v>22</v>
      </c>
      <c r="B33" s="6"/>
      <c r="C33" s="6"/>
      <c r="D33" s="6"/>
      <c r="E33" s="216"/>
      <c r="F33" s="16" t="str">
        <f t="shared" si="1"/>
        <v/>
      </c>
      <c r="G33" s="58" t="str">
        <f t="shared" si="2"/>
        <v/>
      </c>
      <c r="H33" s="349" t="b">
        <f t="shared" si="3"/>
        <v>0</v>
      </c>
      <c r="I33" s="350">
        <f t="shared" si="4"/>
        <v>1</v>
      </c>
    </row>
    <row r="34" spans="1:9">
      <c r="A34" s="37">
        <v>23</v>
      </c>
      <c r="B34" s="6"/>
      <c r="C34" s="6"/>
      <c r="D34" s="6"/>
      <c r="E34" s="216"/>
      <c r="F34" s="16" t="str">
        <f t="shared" si="1"/>
        <v/>
      </c>
      <c r="G34" s="58" t="str">
        <f t="shared" si="2"/>
        <v/>
      </c>
      <c r="H34" s="349" t="b">
        <f t="shared" si="3"/>
        <v>0</v>
      </c>
      <c r="I34" s="350">
        <f t="shared" si="4"/>
        <v>1</v>
      </c>
    </row>
    <row r="35" spans="1:9">
      <c r="A35" s="37">
        <v>24</v>
      </c>
      <c r="B35" s="6"/>
      <c r="C35" s="6"/>
      <c r="D35" s="6"/>
      <c r="E35" s="216"/>
      <c r="F35" s="16" t="str">
        <f t="shared" si="1"/>
        <v/>
      </c>
      <c r="G35" s="58" t="str">
        <f t="shared" si="2"/>
        <v/>
      </c>
      <c r="H35" s="349" t="b">
        <f t="shared" si="3"/>
        <v>0</v>
      </c>
      <c r="I35" s="350">
        <f t="shared" si="4"/>
        <v>1</v>
      </c>
    </row>
    <row r="36" spans="1:9">
      <c r="A36" s="37">
        <v>25</v>
      </c>
      <c r="B36" s="6"/>
      <c r="C36" s="6"/>
      <c r="D36" s="6"/>
      <c r="E36" s="216"/>
      <c r="F36" s="16" t="str">
        <f t="shared" si="1"/>
        <v/>
      </c>
      <c r="G36" s="58" t="str">
        <f t="shared" si="2"/>
        <v/>
      </c>
      <c r="H36" s="349" t="b">
        <f t="shared" si="3"/>
        <v>0</v>
      </c>
      <c r="I36" s="350">
        <f t="shared" si="4"/>
        <v>1</v>
      </c>
    </row>
    <row r="37" spans="1:9">
      <c r="A37" s="37">
        <v>26</v>
      </c>
      <c r="B37" s="6"/>
      <c r="C37" s="6"/>
      <c r="D37" s="6"/>
      <c r="E37" s="216"/>
      <c r="F37" s="16" t="str">
        <f t="shared" si="1"/>
        <v/>
      </c>
      <c r="G37" s="58" t="str">
        <f t="shared" si="2"/>
        <v/>
      </c>
      <c r="H37" s="349" t="b">
        <f t="shared" si="3"/>
        <v>0</v>
      </c>
      <c r="I37" s="350">
        <f t="shared" si="4"/>
        <v>1</v>
      </c>
    </row>
    <row r="38" spans="1:9">
      <c r="A38" s="37">
        <v>27</v>
      </c>
      <c r="B38" s="6"/>
      <c r="C38" s="6"/>
      <c r="D38" s="6"/>
      <c r="E38" s="216"/>
      <c r="F38" s="16" t="str">
        <f t="shared" si="1"/>
        <v/>
      </c>
      <c r="G38" s="58" t="str">
        <f t="shared" si="2"/>
        <v/>
      </c>
      <c r="H38" s="349" t="b">
        <f t="shared" si="3"/>
        <v>0</v>
      </c>
      <c r="I38" s="350">
        <f t="shared" si="4"/>
        <v>1</v>
      </c>
    </row>
    <row r="39" spans="1:9">
      <c r="A39" s="37">
        <v>28</v>
      </c>
      <c r="B39" s="6"/>
      <c r="C39" s="6"/>
      <c r="D39" s="6"/>
      <c r="E39" s="216"/>
      <c r="F39" s="16" t="str">
        <f t="shared" si="1"/>
        <v/>
      </c>
      <c r="G39" s="58" t="str">
        <f t="shared" si="2"/>
        <v/>
      </c>
      <c r="H39" s="349" t="b">
        <f t="shared" si="3"/>
        <v>0</v>
      </c>
      <c r="I39" s="350">
        <f t="shared" si="4"/>
        <v>1</v>
      </c>
    </row>
    <row r="40" spans="1:9">
      <c r="A40" s="37">
        <v>29</v>
      </c>
      <c r="B40" s="6"/>
      <c r="C40" s="6"/>
      <c r="D40" s="6"/>
      <c r="E40" s="216"/>
      <c r="F40" s="16" t="str">
        <f t="shared" si="1"/>
        <v/>
      </c>
      <c r="G40" s="58" t="str">
        <f t="shared" si="2"/>
        <v/>
      </c>
      <c r="H40" s="349" t="b">
        <f t="shared" si="3"/>
        <v>0</v>
      </c>
      <c r="I40" s="350">
        <f t="shared" si="4"/>
        <v>1</v>
      </c>
    </row>
    <row r="41" spans="1:9">
      <c r="A41" s="37">
        <v>30</v>
      </c>
      <c r="B41" s="6"/>
      <c r="C41" s="6"/>
      <c r="D41" s="6"/>
      <c r="E41" s="216"/>
      <c r="F41" s="16" t="str">
        <f t="shared" si="1"/>
        <v/>
      </c>
      <c r="G41" s="58" t="str">
        <f t="shared" si="2"/>
        <v/>
      </c>
      <c r="H41" s="349" t="b">
        <f t="shared" si="3"/>
        <v>0</v>
      </c>
      <c r="I41" s="350">
        <f t="shared" si="4"/>
        <v>1</v>
      </c>
    </row>
    <row r="42" spans="1:9">
      <c r="A42" s="37">
        <v>31</v>
      </c>
      <c r="B42" s="6"/>
      <c r="C42" s="6"/>
      <c r="D42" s="6"/>
      <c r="E42" s="216"/>
      <c r="F42" s="16" t="str">
        <f t="shared" si="1"/>
        <v/>
      </c>
      <c r="G42" s="58" t="str">
        <f t="shared" si="2"/>
        <v/>
      </c>
      <c r="H42" s="349" t="b">
        <f t="shared" si="3"/>
        <v>0</v>
      </c>
      <c r="I42" s="350">
        <f t="shared" si="4"/>
        <v>1</v>
      </c>
    </row>
    <row r="43" spans="1:9">
      <c r="A43" s="37">
        <v>32</v>
      </c>
      <c r="B43" s="6"/>
      <c r="C43" s="6"/>
      <c r="D43" s="6"/>
      <c r="E43" s="216"/>
      <c r="F43" s="16" t="str">
        <f t="shared" si="1"/>
        <v/>
      </c>
      <c r="G43" s="58" t="str">
        <f t="shared" si="2"/>
        <v/>
      </c>
      <c r="H43" s="349" t="b">
        <f t="shared" si="3"/>
        <v>0</v>
      </c>
      <c r="I43" s="350">
        <f t="shared" si="4"/>
        <v>1</v>
      </c>
    </row>
    <row r="44" spans="1:9">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c r="A45" s="37">
        <v>34</v>
      </c>
      <c r="B45" s="6"/>
      <c r="C45" s="6"/>
      <c r="D45" s="6"/>
      <c r="E45" s="216"/>
      <c r="F45" s="16" t="str">
        <f t="shared" si="1"/>
        <v/>
      </c>
      <c r="G45" s="58" t="str">
        <f t="shared" si="5"/>
        <v/>
      </c>
      <c r="H45" s="349" t="b">
        <f t="shared" si="3"/>
        <v>0</v>
      </c>
      <c r="I45" s="350">
        <f t="shared" si="6"/>
        <v>1</v>
      </c>
    </row>
    <row r="46" spans="1:9">
      <c r="A46" s="37">
        <v>35</v>
      </c>
      <c r="B46" s="6"/>
      <c r="C46" s="6"/>
      <c r="D46" s="6"/>
      <c r="E46" s="216"/>
      <c r="F46" s="16" t="str">
        <f t="shared" si="1"/>
        <v/>
      </c>
      <c r="G46" s="58" t="str">
        <f t="shared" si="5"/>
        <v/>
      </c>
      <c r="H46" s="349" t="b">
        <f t="shared" si="3"/>
        <v>0</v>
      </c>
      <c r="I46" s="350">
        <f t="shared" si="6"/>
        <v>1</v>
      </c>
    </row>
    <row r="47" spans="1:9">
      <c r="A47" s="37">
        <v>36</v>
      </c>
      <c r="B47" s="6"/>
      <c r="C47" s="6"/>
      <c r="D47" s="6"/>
      <c r="E47" s="216"/>
      <c r="F47" s="16" t="str">
        <f t="shared" si="1"/>
        <v/>
      </c>
      <c r="G47" s="58" t="str">
        <f t="shared" si="5"/>
        <v/>
      </c>
      <c r="H47" s="349" t="b">
        <f t="shared" si="3"/>
        <v>0</v>
      </c>
      <c r="I47" s="350">
        <f t="shared" si="6"/>
        <v>1</v>
      </c>
    </row>
    <row r="48" spans="1:9">
      <c r="A48" s="37">
        <v>37</v>
      </c>
      <c r="B48" s="6"/>
      <c r="C48" s="6"/>
      <c r="D48" s="6"/>
      <c r="E48" s="216"/>
      <c r="F48" s="16" t="str">
        <f t="shared" si="1"/>
        <v/>
      </c>
      <c r="G48" s="58" t="str">
        <f t="shared" si="5"/>
        <v/>
      </c>
      <c r="H48" s="349" t="b">
        <f t="shared" si="3"/>
        <v>0</v>
      </c>
      <c r="I48" s="350">
        <f t="shared" si="6"/>
        <v>1</v>
      </c>
    </row>
    <row r="49" spans="1:9">
      <c r="A49" s="37">
        <v>38</v>
      </c>
      <c r="B49" s="6"/>
      <c r="C49" s="6"/>
      <c r="D49" s="6"/>
      <c r="E49" s="216"/>
      <c r="F49" s="16" t="str">
        <f t="shared" si="1"/>
        <v/>
      </c>
      <c r="G49" s="58" t="str">
        <f t="shared" si="5"/>
        <v/>
      </c>
      <c r="H49" s="349" t="b">
        <f t="shared" si="3"/>
        <v>0</v>
      </c>
      <c r="I49" s="350">
        <f t="shared" si="6"/>
        <v>1</v>
      </c>
    </row>
    <row r="50" spans="1:9">
      <c r="A50" s="37">
        <v>39</v>
      </c>
      <c r="B50" s="6"/>
      <c r="C50" s="6"/>
      <c r="D50" s="6"/>
      <c r="E50" s="216"/>
      <c r="F50" s="16" t="str">
        <f t="shared" si="1"/>
        <v/>
      </c>
      <c r="G50" s="58" t="str">
        <f t="shared" si="5"/>
        <v/>
      </c>
      <c r="H50" s="349" t="b">
        <f t="shared" si="3"/>
        <v>0</v>
      </c>
      <c r="I50" s="350">
        <f t="shared" si="6"/>
        <v>1</v>
      </c>
    </row>
    <row r="51" spans="1:9">
      <c r="A51" s="37">
        <v>40</v>
      </c>
      <c r="B51" s="6"/>
      <c r="C51" s="6"/>
      <c r="D51" s="6"/>
      <c r="E51" s="216"/>
      <c r="F51" s="16" t="str">
        <f t="shared" si="1"/>
        <v/>
      </c>
      <c r="G51" s="58" t="str">
        <f t="shared" si="5"/>
        <v/>
      </c>
      <c r="H51" s="349" t="b">
        <f t="shared" si="3"/>
        <v>0</v>
      </c>
      <c r="I51" s="350">
        <f t="shared" si="6"/>
        <v>1</v>
      </c>
    </row>
    <row r="52" spans="1:9">
      <c r="A52" s="37">
        <v>41</v>
      </c>
      <c r="B52" s="6"/>
      <c r="C52" s="6"/>
      <c r="D52" s="6"/>
      <c r="E52" s="216"/>
      <c r="F52" s="16" t="str">
        <f t="shared" si="1"/>
        <v/>
      </c>
      <c r="G52" s="58" t="str">
        <f t="shared" si="5"/>
        <v/>
      </c>
      <c r="H52" s="349" t="b">
        <f t="shared" si="3"/>
        <v>0</v>
      </c>
      <c r="I52" s="350">
        <f t="shared" si="6"/>
        <v>1</v>
      </c>
    </row>
    <row r="53" spans="1:9">
      <c r="A53" s="37">
        <v>42</v>
      </c>
      <c r="B53" s="6"/>
      <c r="C53" s="6"/>
      <c r="D53" s="6"/>
      <c r="E53" s="216"/>
      <c r="F53" s="16" t="str">
        <f t="shared" si="1"/>
        <v/>
      </c>
      <c r="G53" s="58" t="str">
        <f t="shared" si="5"/>
        <v/>
      </c>
      <c r="H53" s="349" t="b">
        <f t="shared" si="3"/>
        <v>0</v>
      </c>
      <c r="I53" s="350">
        <f t="shared" si="6"/>
        <v>1</v>
      </c>
    </row>
    <row r="54" spans="1:9">
      <c r="A54" s="37">
        <v>43</v>
      </c>
      <c r="B54" s="6"/>
      <c r="C54" s="6"/>
      <c r="D54" s="6"/>
      <c r="E54" s="216"/>
      <c r="F54" s="16" t="str">
        <f t="shared" si="1"/>
        <v/>
      </c>
      <c r="G54" s="58" t="str">
        <f t="shared" si="5"/>
        <v/>
      </c>
      <c r="H54" s="349" t="b">
        <f t="shared" si="3"/>
        <v>0</v>
      </c>
      <c r="I54" s="350">
        <f t="shared" si="6"/>
        <v>1</v>
      </c>
    </row>
    <row r="55" spans="1:9">
      <c r="A55" s="37">
        <v>44</v>
      </c>
      <c r="B55" s="6"/>
      <c r="C55" s="6"/>
      <c r="D55" s="6"/>
      <c r="E55" s="216"/>
      <c r="F55" s="16" t="str">
        <f t="shared" si="1"/>
        <v/>
      </c>
      <c r="G55" s="58" t="str">
        <f t="shared" si="5"/>
        <v/>
      </c>
      <c r="H55" s="349" t="b">
        <f t="shared" si="3"/>
        <v>0</v>
      </c>
      <c r="I55" s="350">
        <f t="shared" si="6"/>
        <v>1</v>
      </c>
    </row>
    <row r="56" spans="1:9">
      <c r="A56" s="37">
        <v>45</v>
      </c>
      <c r="B56" s="6"/>
      <c r="C56" s="6"/>
      <c r="D56" s="6"/>
      <c r="E56" s="216"/>
      <c r="F56" s="16" t="str">
        <f t="shared" si="1"/>
        <v/>
      </c>
      <c r="G56" s="58" t="str">
        <f t="shared" si="5"/>
        <v/>
      </c>
      <c r="H56" s="349" t="b">
        <f t="shared" si="3"/>
        <v>0</v>
      </c>
      <c r="I56" s="350">
        <f t="shared" si="6"/>
        <v>1</v>
      </c>
    </row>
    <row r="57" spans="1:9">
      <c r="A57" s="37">
        <v>46</v>
      </c>
      <c r="B57" s="6"/>
      <c r="C57" s="6"/>
      <c r="D57" s="6"/>
      <c r="E57" s="216"/>
      <c r="F57" s="16" t="str">
        <f t="shared" si="1"/>
        <v/>
      </c>
      <c r="G57" s="58" t="str">
        <f t="shared" si="5"/>
        <v/>
      </c>
      <c r="H57" s="349" t="b">
        <f t="shared" si="3"/>
        <v>0</v>
      </c>
      <c r="I57" s="350">
        <f t="shared" si="6"/>
        <v>1</v>
      </c>
    </row>
    <row r="58" spans="1:9">
      <c r="A58" s="37">
        <v>47</v>
      </c>
      <c r="B58" s="6"/>
      <c r="C58" s="6"/>
      <c r="D58" s="6"/>
      <c r="E58" s="216"/>
      <c r="F58" s="16" t="str">
        <f t="shared" si="1"/>
        <v/>
      </c>
      <c r="G58" s="58" t="str">
        <f t="shared" si="5"/>
        <v/>
      </c>
      <c r="H58" s="349" t="b">
        <f t="shared" si="3"/>
        <v>0</v>
      </c>
      <c r="I58" s="350">
        <f t="shared" si="6"/>
        <v>1</v>
      </c>
    </row>
    <row r="59" spans="1:9">
      <c r="A59" s="37">
        <v>48</v>
      </c>
      <c r="B59" s="6"/>
      <c r="C59" s="6"/>
      <c r="D59" s="6"/>
      <c r="E59" s="216"/>
      <c r="F59" s="16" t="str">
        <f t="shared" si="1"/>
        <v/>
      </c>
      <c r="G59" s="58" t="str">
        <f t="shared" si="5"/>
        <v/>
      </c>
      <c r="H59" s="349" t="b">
        <f t="shared" si="3"/>
        <v>0</v>
      </c>
      <c r="I59" s="350">
        <f t="shared" si="6"/>
        <v>1</v>
      </c>
    </row>
    <row r="60" spans="1:9">
      <c r="A60" s="37">
        <v>49</v>
      </c>
      <c r="B60" s="6"/>
      <c r="C60" s="6"/>
      <c r="D60" s="6"/>
      <c r="E60" s="216"/>
      <c r="F60" s="16" t="str">
        <f t="shared" si="1"/>
        <v/>
      </c>
      <c r="G60" s="58" t="str">
        <f t="shared" si="5"/>
        <v/>
      </c>
      <c r="H60" s="349" t="b">
        <f t="shared" si="3"/>
        <v>0</v>
      </c>
      <c r="I60" s="350">
        <f t="shared" si="6"/>
        <v>1</v>
      </c>
    </row>
    <row r="61" spans="1:9">
      <c r="A61" s="37">
        <v>50</v>
      </c>
      <c r="B61" s="6"/>
      <c r="C61" s="6"/>
      <c r="D61" s="6"/>
      <c r="E61" s="216"/>
      <c r="F61" s="16" t="str">
        <f t="shared" si="1"/>
        <v/>
      </c>
      <c r="G61" s="58" t="str">
        <f t="shared" si="5"/>
        <v/>
      </c>
      <c r="H61" s="349" t="b">
        <f t="shared" si="3"/>
        <v>0</v>
      </c>
      <c r="I61" s="350">
        <f t="shared" si="6"/>
        <v>1</v>
      </c>
    </row>
    <row r="62" spans="1:9">
      <c r="A62" s="37">
        <v>51</v>
      </c>
      <c r="B62" s="6"/>
      <c r="C62" s="6"/>
      <c r="D62" s="6"/>
      <c r="E62" s="216"/>
      <c r="F62" s="16" t="str">
        <f t="shared" si="1"/>
        <v/>
      </c>
      <c r="G62" s="58" t="str">
        <f t="shared" si="5"/>
        <v/>
      </c>
      <c r="H62" s="349" t="b">
        <f t="shared" si="3"/>
        <v>0</v>
      </c>
      <c r="I62" s="350">
        <f t="shared" si="6"/>
        <v>1</v>
      </c>
    </row>
    <row r="63" spans="1:9">
      <c r="A63" s="37">
        <v>52</v>
      </c>
      <c r="B63" s="6"/>
      <c r="C63" s="6"/>
      <c r="D63" s="6"/>
      <c r="E63" s="216"/>
      <c r="F63" s="16" t="str">
        <f t="shared" si="1"/>
        <v/>
      </c>
      <c r="G63" s="58" t="str">
        <f t="shared" si="5"/>
        <v/>
      </c>
      <c r="H63" s="349" t="b">
        <f t="shared" si="3"/>
        <v>0</v>
      </c>
      <c r="I63" s="350">
        <f t="shared" si="6"/>
        <v>1</v>
      </c>
    </row>
    <row r="64" spans="1:9">
      <c r="A64" s="37">
        <v>53</v>
      </c>
      <c r="B64" s="6"/>
      <c r="C64" s="6"/>
      <c r="D64" s="6"/>
      <c r="E64" s="216"/>
      <c r="F64" s="16" t="str">
        <f t="shared" si="1"/>
        <v/>
      </c>
      <c r="G64" s="58" t="str">
        <f t="shared" si="5"/>
        <v/>
      </c>
      <c r="H64" s="349" t="b">
        <f t="shared" si="3"/>
        <v>0</v>
      </c>
      <c r="I64" s="350">
        <f t="shared" si="6"/>
        <v>1</v>
      </c>
    </row>
    <row r="65" spans="1:9">
      <c r="A65" s="37">
        <v>54</v>
      </c>
      <c r="B65" s="6"/>
      <c r="C65" s="6"/>
      <c r="D65" s="6"/>
      <c r="E65" s="216"/>
      <c r="F65" s="16" t="str">
        <f t="shared" si="1"/>
        <v/>
      </c>
      <c r="G65" s="58" t="str">
        <f t="shared" si="5"/>
        <v/>
      </c>
      <c r="H65" s="349" t="b">
        <f t="shared" si="3"/>
        <v>0</v>
      </c>
      <c r="I65" s="350">
        <f t="shared" si="6"/>
        <v>1</v>
      </c>
    </row>
    <row r="66" spans="1:9">
      <c r="A66" s="37">
        <v>55</v>
      </c>
      <c r="B66" s="6"/>
      <c r="C66" s="6"/>
      <c r="D66" s="6"/>
      <c r="E66" s="216"/>
      <c r="F66" s="16" t="str">
        <f t="shared" si="1"/>
        <v/>
      </c>
      <c r="G66" s="58" t="str">
        <f t="shared" si="5"/>
        <v/>
      </c>
      <c r="H66" s="349" t="b">
        <f t="shared" si="3"/>
        <v>0</v>
      </c>
      <c r="I66" s="350">
        <f t="shared" si="6"/>
        <v>1</v>
      </c>
    </row>
    <row r="67" spans="1:9">
      <c r="A67" s="37">
        <v>56</v>
      </c>
      <c r="B67" s="6"/>
      <c r="C67" s="6"/>
      <c r="D67" s="6"/>
      <c r="E67" s="216"/>
      <c r="F67" s="16" t="str">
        <f t="shared" si="1"/>
        <v/>
      </c>
      <c r="G67" s="58" t="str">
        <f t="shared" si="5"/>
        <v/>
      </c>
      <c r="H67" s="349" t="b">
        <f t="shared" si="3"/>
        <v>0</v>
      </c>
      <c r="I67" s="350">
        <f t="shared" si="6"/>
        <v>1</v>
      </c>
    </row>
    <row r="68" spans="1:9">
      <c r="A68" s="37">
        <v>57</v>
      </c>
      <c r="B68" s="6"/>
      <c r="C68" s="6"/>
      <c r="D68" s="6"/>
      <c r="E68" s="216"/>
      <c r="F68" s="16" t="str">
        <f t="shared" si="1"/>
        <v/>
      </c>
      <c r="G68" s="58" t="str">
        <f t="shared" si="5"/>
        <v/>
      </c>
      <c r="H68" s="349" t="b">
        <f t="shared" si="3"/>
        <v>0</v>
      </c>
      <c r="I68" s="350">
        <f t="shared" si="6"/>
        <v>1</v>
      </c>
    </row>
    <row r="69" spans="1:9">
      <c r="A69" s="37">
        <v>58</v>
      </c>
      <c r="B69" s="6"/>
      <c r="C69" s="6"/>
      <c r="D69" s="6"/>
      <c r="E69" s="216"/>
      <c r="F69" s="16" t="str">
        <f t="shared" si="1"/>
        <v/>
      </c>
      <c r="G69" s="58" t="str">
        <f t="shared" si="5"/>
        <v/>
      </c>
      <c r="H69" s="349" t="b">
        <f t="shared" si="3"/>
        <v>0</v>
      </c>
      <c r="I69" s="350">
        <f t="shared" si="6"/>
        <v>1</v>
      </c>
    </row>
    <row r="70" spans="1:9">
      <c r="A70" s="37">
        <v>59</v>
      </c>
      <c r="B70" s="6"/>
      <c r="C70" s="6"/>
      <c r="D70" s="6"/>
      <c r="E70" s="216"/>
      <c r="F70" s="16" t="str">
        <f t="shared" si="1"/>
        <v/>
      </c>
      <c r="G70" s="58" t="str">
        <f t="shared" si="5"/>
        <v/>
      </c>
      <c r="H70" s="349" t="b">
        <f t="shared" si="3"/>
        <v>0</v>
      </c>
      <c r="I70" s="350">
        <f t="shared" si="6"/>
        <v>1</v>
      </c>
    </row>
    <row r="71" spans="1:9">
      <c r="A71" s="37">
        <v>60</v>
      </c>
      <c r="B71" s="6"/>
      <c r="C71" s="6"/>
      <c r="D71" s="6"/>
      <c r="E71" s="216"/>
      <c r="F71" s="16" t="str">
        <f t="shared" si="1"/>
        <v/>
      </c>
      <c r="G71" s="58" t="str">
        <f t="shared" si="5"/>
        <v/>
      </c>
      <c r="H71" s="349" t="b">
        <f t="shared" si="3"/>
        <v>0</v>
      </c>
      <c r="I71" s="350">
        <f t="shared" si="6"/>
        <v>1</v>
      </c>
    </row>
    <row r="72" spans="1:9">
      <c r="A72" s="37">
        <v>61</v>
      </c>
      <c r="B72" s="6"/>
      <c r="C72" s="6"/>
      <c r="D72" s="6"/>
      <c r="E72" s="216"/>
      <c r="F72" s="16" t="str">
        <f t="shared" si="1"/>
        <v/>
      </c>
      <c r="G72" s="58" t="str">
        <f t="shared" si="5"/>
        <v/>
      </c>
      <c r="H72" s="349" t="b">
        <f t="shared" si="3"/>
        <v>0</v>
      </c>
      <c r="I72" s="350">
        <f t="shared" si="6"/>
        <v>1</v>
      </c>
    </row>
    <row r="73" spans="1:9">
      <c r="A73" s="37">
        <v>62</v>
      </c>
      <c r="B73" s="6"/>
      <c r="C73" s="6"/>
      <c r="D73" s="6"/>
      <c r="E73" s="216"/>
      <c r="F73" s="16" t="str">
        <f t="shared" si="1"/>
        <v/>
      </c>
      <c r="G73" s="58" t="str">
        <f t="shared" si="5"/>
        <v/>
      </c>
      <c r="H73" s="349" t="b">
        <f t="shared" si="3"/>
        <v>0</v>
      </c>
      <c r="I73" s="350">
        <f t="shared" si="6"/>
        <v>1</v>
      </c>
    </row>
    <row r="74" spans="1:9">
      <c r="A74" s="37">
        <v>63</v>
      </c>
      <c r="B74" s="6"/>
      <c r="C74" s="6"/>
      <c r="D74" s="6"/>
      <c r="E74" s="216"/>
      <c r="F74" s="16" t="str">
        <f t="shared" si="1"/>
        <v/>
      </c>
      <c r="G74" s="58" t="str">
        <f t="shared" si="5"/>
        <v/>
      </c>
      <c r="H74" s="349" t="b">
        <f t="shared" si="3"/>
        <v>0</v>
      </c>
      <c r="I74" s="350">
        <f t="shared" si="6"/>
        <v>1</v>
      </c>
    </row>
    <row r="75" spans="1:9">
      <c r="A75" s="37">
        <v>64</v>
      </c>
      <c r="B75" s="6"/>
      <c r="C75" s="6"/>
      <c r="D75" s="6"/>
      <c r="E75" s="216"/>
      <c r="F75" s="16" t="str">
        <f t="shared" si="1"/>
        <v/>
      </c>
      <c r="G75" s="58" t="str">
        <f t="shared" si="5"/>
        <v/>
      </c>
      <c r="H75" s="349" t="b">
        <f t="shared" si="3"/>
        <v>0</v>
      </c>
      <c r="I75" s="350">
        <f t="shared" si="6"/>
        <v>1</v>
      </c>
    </row>
    <row r="76" spans="1:9">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c r="A77" s="37">
        <v>66</v>
      </c>
      <c r="B77" s="6"/>
      <c r="C77" s="6"/>
      <c r="D77" s="6"/>
      <c r="E77" s="216"/>
      <c r="F77" s="16" t="str">
        <f t="shared" si="7"/>
        <v/>
      </c>
      <c r="G77" s="58" t="str">
        <f t="shared" si="8"/>
        <v/>
      </c>
      <c r="H77" s="349" t="b">
        <f t="shared" si="9"/>
        <v>0</v>
      </c>
      <c r="I77" s="350">
        <f t="shared" si="10"/>
        <v>1</v>
      </c>
    </row>
    <row r="78" spans="1:9">
      <c r="A78" s="37">
        <v>67</v>
      </c>
      <c r="B78" s="6"/>
      <c r="C78" s="6"/>
      <c r="D78" s="6"/>
      <c r="E78" s="216"/>
      <c r="F78" s="16" t="str">
        <f t="shared" si="7"/>
        <v/>
      </c>
      <c r="G78" s="58" t="str">
        <f t="shared" si="8"/>
        <v/>
      </c>
      <c r="H78" s="349" t="b">
        <f t="shared" si="9"/>
        <v>0</v>
      </c>
      <c r="I78" s="350">
        <f t="shared" si="10"/>
        <v>1</v>
      </c>
    </row>
    <row r="79" spans="1:9">
      <c r="A79" s="37">
        <v>68</v>
      </c>
      <c r="B79" s="6"/>
      <c r="C79" s="6"/>
      <c r="D79" s="6"/>
      <c r="E79" s="216"/>
      <c r="F79" s="16" t="str">
        <f t="shared" si="7"/>
        <v/>
      </c>
      <c r="G79" s="58" t="str">
        <f t="shared" si="8"/>
        <v/>
      </c>
      <c r="H79" s="349" t="b">
        <f t="shared" si="9"/>
        <v>0</v>
      </c>
      <c r="I79" s="350">
        <f t="shared" si="10"/>
        <v>1</v>
      </c>
    </row>
    <row r="80" spans="1:9">
      <c r="A80" s="37">
        <v>69</v>
      </c>
      <c r="B80" s="6"/>
      <c r="C80" s="6"/>
      <c r="D80" s="6"/>
      <c r="E80" s="216"/>
      <c r="F80" s="16" t="str">
        <f t="shared" si="7"/>
        <v/>
      </c>
      <c r="G80" s="58" t="str">
        <f t="shared" si="8"/>
        <v/>
      </c>
      <c r="H80" s="349" t="b">
        <f t="shared" si="9"/>
        <v>0</v>
      </c>
      <c r="I80" s="350">
        <f t="shared" si="10"/>
        <v>1</v>
      </c>
    </row>
    <row r="81" spans="1:9">
      <c r="A81" s="37">
        <v>70</v>
      </c>
      <c r="B81" s="6"/>
      <c r="C81" s="6"/>
      <c r="D81" s="6"/>
      <c r="E81" s="216"/>
      <c r="F81" s="16" t="str">
        <f t="shared" si="7"/>
        <v/>
      </c>
      <c r="G81" s="58" t="str">
        <f t="shared" si="8"/>
        <v/>
      </c>
      <c r="H81" s="349" t="b">
        <f t="shared" si="9"/>
        <v>0</v>
      </c>
      <c r="I81" s="350">
        <f t="shared" si="10"/>
        <v>1</v>
      </c>
    </row>
    <row r="82" spans="1:9">
      <c r="A82" s="37">
        <v>71</v>
      </c>
      <c r="B82" s="6"/>
      <c r="C82" s="6"/>
      <c r="D82" s="6"/>
      <c r="E82" s="216"/>
      <c r="F82" s="16" t="str">
        <f t="shared" si="7"/>
        <v/>
      </c>
      <c r="G82" s="58" t="str">
        <f t="shared" si="8"/>
        <v/>
      </c>
      <c r="H82" s="349" t="b">
        <f t="shared" si="9"/>
        <v>0</v>
      </c>
      <c r="I82" s="350">
        <f t="shared" si="10"/>
        <v>1</v>
      </c>
    </row>
    <row r="83" spans="1:9">
      <c r="A83" s="37">
        <v>72</v>
      </c>
      <c r="B83" s="6"/>
      <c r="C83" s="6"/>
      <c r="D83" s="6"/>
      <c r="E83" s="216"/>
      <c r="F83" s="16" t="str">
        <f t="shared" si="7"/>
        <v/>
      </c>
      <c r="G83" s="58" t="str">
        <f t="shared" si="8"/>
        <v/>
      </c>
      <c r="H83" s="349" t="b">
        <f t="shared" si="9"/>
        <v>0</v>
      </c>
      <c r="I83" s="350">
        <f t="shared" si="10"/>
        <v>1</v>
      </c>
    </row>
    <row r="84" spans="1:9">
      <c r="A84" s="37">
        <v>73</v>
      </c>
      <c r="B84" s="6"/>
      <c r="C84" s="6"/>
      <c r="D84" s="6"/>
      <c r="E84" s="216"/>
      <c r="F84" s="16" t="str">
        <f t="shared" si="7"/>
        <v/>
      </c>
      <c r="G84" s="58" t="str">
        <f t="shared" si="8"/>
        <v/>
      </c>
      <c r="H84" s="349" t="b">
        <f t="shared" si="9"/>
        <v>0</v>
      </c>
      <c r="I84" s="350">
        <f t="shared" si="10"/>
        <v>1</v>
      </c>
    </row>
    <row r="85" spans="1:9">
      <c r="A85" s="37">
        <v>74</v>
      </c>
      <c r="B85" s="6"/>
      <c r="C85" s="6"/>
      <c r="D85" s="6"/>
      <c r="E85" s="216"/>
      <c r="F85" s="16" t="str">
        <f t="shared" si="7"/>
        <v/>
      </c>
      <c r="G85" s="58" t="str">
        <f t="shared" si="8"/>
        <v/>
      </c>
      <c r="H85" s="349" t="b">
        <f t="shared" si="9"/>
        <v>0</v>
      </c>
      <c r="I85" s="350">
        <f t="shared" si="10"/>
        <v>1</v>
      </c>
    </row>
    <row r="86" spans="1:9">
      <c r="A86" s="37">
        <v>75</v>
      </c>
      <c r="B86" s="6"/>
      <c r="C86" s="6"/>
      <c r="D86" s="6"/>
      <c r="E86" s="216"/>
      <c r="F86" s="16" t="str">
        <f t="shared" si="7"/>
        <v/>
      </c>
      <c r="G86" s="58" t="str">
        <f t="shared" si="8"/>
        <v/>
      </c>
      <c r="H86" s="349" t="b">
        <f t="shared" si="9"/>
        <v>0</v>
      </c>
      <c r="I86" s="350">
        <f t="shared" si="10"/>
        <v>1</v>
      </c>
    </row>
    <row r="87" spans="1:9">
      <c r="A87" s="37">
        <v>76</v>
      </c>
      <c r="B87" s="6"/>
      <c r="C87" s="6"/>
      <c r="D87" s="6"/>
      <c r="E87" s="216"/>
      <c r="F87" s="16" t="str">
        <f t="shared" si="7"/>
        <v/>
      </c>
      <c r="G87" s="58" t="str">
        <f t="shared" si="8"/>
        <v/>
      </c>
      <c r="H87" s="349" t="b">
        <f t="shared" si="9"/>
        <v>0</v>
      </c>
      <c r="I87" s="350">
        <f t="shared" si="10"/>
        <v>1</v>
      </c>
    </row>
    <row r="88" spans="1:9">
      <c r="A88" s="37">
        <v>77</v>
      </c>
      <c r="B88" s="6"/>
      <c r="C88" s="6"/>
      <c r="D88" s="6"/>
      <c r="E88" s="216"/>
      <c r="F88" s="16" t="str">
        <f t="shared" si="7"/>
        <v/>
      </c>
      <c r="G88" s="58" t="str">
        <f t="shared" si="8"/>
        <v/>
      </c>
      <c r="H88" s="349" t="b">
        <f t="shared" si="9"/>
        <v>0</v>
      </c>
      <c r="I88" s="350">
        <f t="shared" si="10"/>
        <v>1</v>
      </c>
    </row>
    <row r="89" spans="1:9">
      <c r="A89" s="37">
        <v>78</v>
      </c>
      <c r="B89" s="6"/>
      <c r="C89" s="6"/>
      <c r="D89" s="6"/>
      <c r="E89" s="216"/>
      <c r="F89" s="16" t="str">
        <f t="shared" si="7"/>
        <v/>
      </c>
      <c r="G89" s="58" t="str">
        <f t="shared" si="8"/>
        <v/>
      </c>
      <c r="H89" s="349" t="b">
        <f t="shared" si="9"/>
        <v>0</v>
      </c>
      <c r="I89" s="350">
        <f t="shared" si="10"/>
        <v>1</v>
      </c>
    </row>
    <row r="90" spans="1:9">
      <c r="A90" s="37">
        <v>79</v>
      </c>
      <c r="B90" s="6"/>
      <c r="C90" s="6"/>
      <c r="D90" s="6"/>
      <c r="E90" s="216"/>
      <c r="F90" s="16" t="str">
        <f t="shared" si="7"/>
        <v/>
      </c>
      <c r="G90" s="58" t="str">
        <f t="shared" si="8"/>
        <v/>
      </c>
      <c r="H90" s="349" t="b">
        <f t="shared" si="9"/>
        <v>0</v>
      </c>
      <c r="I90" s="350">
        <f t="shared" si="10"/>
        <v>1</v>
      </c>
    </row>
    <row r="91" spans="1:9">
      <c r="A91" s="37">
        <v>80</v>
      </c>
      <c r="B91" s="6"/>
      <c r="C91" s="6"/>
      <c r="D91" s="6"/>
      <c r="E91" s="216"/>
      <c r="F91" s="16" t="str">
        <f t="shared" si="7"/>
        <v/>
      </c>
      <c r="G91" s="58" t="str">
        <f t="shared" si="8"/>
        <v/>
      </c>
      <c r="H91" s="349" t="b">
        <f t="shared" si="9"/>
        <v>0</v>
      </c>
      <c r="I91" s="350">
        <f t="shared" si="10"/>
        <v>1</v>
      </c>
    </row>
    <row r="92" spans="1:9">
      <c r="A92" s="37">
        <v>81</v>
      </c>
      <c r="B92" s="6"/>
      <c r="C92" s="6"/>
      <c r="D92" s="6"/>
      <c r="E92" s="216"/>
      <c r="F92" s="16" t="str">
        <f t="shared" si="7"/>
        <v/>
      </c>
      <c r="G92" s="58" t="str">
        <f t="shared" si="8"/>
        <v/>
      </c>
      <c r="H92" s="349" t="b">
        <f t="shared" si="9"/>
        <v>0</v>
      </c>
      <c r="I92" s="350">
        <f t="shared" si="10"/>
        <v>1</v>
      </c>
    </row>
    <row r="93" spans="1:9">
      <c r="A93" s="37">
        <v>82</v>
      </c>
      <c r="B93" s="6"/>
      <c r="C93" s="6"/>
      <c r="D93" s="6"/>
      <c r="E93" s="216"/>
      <c r="F93" s="16" t="str">
        <f t="shared" si="7"/>
        <v/>
      </c>
      <c r="G93" s="58" t="str">
        <f t="shared" si="8"/>
        <v/>
      </c>
      <c r="H93" s="349" t="b">
        <f t="shared" si="9"/>
        <v>0</v>
      </c>
      <c r="I93" s="350">
        <f t="shared" si="10"/>
        <v>1</v>
      </c>
    </row>
    <row r="94" spans="1:9">
      <c r="A94" s="37">
        <v>83</v>
      </c>
      <c r="B94" s="6"/>
      <c r="C94" s="6"/>
      <c r="D94" s="6"/>
      <c r="E94" s="216"/>
      <c r="F94" s="16" t="str">
        <f t="shared" si="7"/>
        <v/>
      </c>
      <c r="G94" s="58" t="str">
        <f t="shared" si="8"/>
        <v/>
      </c>
      <c r="H94" s="349" t="b">
        <f t="shared" si="9"/>
        <v>0</v>
      </c>
      <c r="I94" s="350">
        <f t="shared" si="10"/>
        <v>1</v>
      </c>
    </row>
    <row r="95" spans="1:9">
      <c r="A95" s="37">
        <v>84</v>
      </c>
      <c r="B95" s="6"/>
      <c r="C95" s="6"/>
      <c r="D95" s="6"/>
      <c r="E95" s="216"/>
      <c r="F95" s="16" t="str">
        <f t="shared" si="7"/>
        <v/>
      </c>
      <c r="G95" s="58" t="str">
        <f t="shared" si="8"/>
        <v/>
      </c>
      <c r="H95" s="349" t="b">
        <f t="shared" si="9"/>
        <v>0</v>
      </c>
      <c r="I95" s="350">
        <f t="shared" si="10"/>
        <v>1</v>
      </c>
    </row>
    <row r="96" spans="1:9">
      <c r="A96" s="37">
        <v>85</v>
      </c>
      <c r="B96" s="6"/>
      <c r="C96" s="6"/>
      <c r="D96" s="6"/>
      <c r="E96" s="216"/>
      <c r="F96" s="16" t="str">
        <f t="shared" si="7"/>
        <v/>
      </c>
      <c r="G96" s="58" t="str">
        <f t="shared" si="8"/>
        <v/>
      </c>
      <c r="H96" s="349" t="b">
        <f t="shared" si="9"/>
        <v>0</v>
      </c>
      <c r="I96" s="350">
        <f t="shared" si="10"/>
        <v>1</v>
      </c>
    </row>
    <row r="97" spans="1:9">
      <c r="A97" s="37">
        <v>86</v>
      </c>
      <c r="B97" s="6"/>
      <c r="C97" s="6"/>
      <c r="D97" s="6"/>
      <c r="E97" s="216"/>
      <c r="F97" s="16" t="str">
        <f t="shared" si="7"/>
        <v/>
      </c>
      <c r="G97" s="58" t="str">
        <f t="shared" si="8"/>
        <v/>
      </c>
      <c r="H97" s="349" t="b">
        <f t="shared" si="9"/>
        <v>0</v>
      </c>
      <c r="I97" s="350">
        <f t="shared" si="10"/>
        <v>1</v>
      </c>
    </row>
    <row r="98" spans="1:9">
      <c r="A98" s="37">
        <v>87</v>
      </c>
      <c r="B98" s="6"/>
      <c r="C98" s="6"/>
      <c r="D98" s="6"/>
      <c r="E98" s="216"/>
      <c r="F98" s="16" t="str">
        <f t="shared" si="7"/>
        <v/>
      </c>
      <c r="G98" s="58" t="str">
        <f t="shared" si="8"/>
        <v/>
      </c>
      <c r="H98" s="349" t="b">
        <f t="shared" si="9"/>
        <v>0</v>
      </c>
      <c r="I98" s="350">
        <f t="shared" si="10"/>
        <v>1</v>
      </c>
    </row>
    <row r="99" spans="1:9">
      <c r="A99" s="37">
        <v>88</v>
      </c>
      <c r="B99" s="6"/>
      <c r="C99" s="6"/>
      <c r="D99" s="6"/>
      <c r="E99" s="216"/>
      <c r="F99" s="16" t="str">
        <f t="shared" si="7"/>
        <v/>
      </c>
      <c r="G99" s="58" t="str">
        <f t="shared" si="8"/>
        <v/>
      </c>
      <c r="H99" s="349" t="b">
        <f t="shared" si="9"/>
        <v>0</v>
      </c>
      <c r="I99" s="350">
        <f t="shared" si="10"/>
        <v>1</v>
      </c>
    </row>
    <row r="100" spans="1:9">
      <c r="A100" s="37">
        <v>89</v>
      </c>
      <c r="B100" s="6"/>
      <c r="C100" s="6"/>
      <c r="D100" s="6"/>
      <c r="E100" s="216"/>
      <c r="F100" s="16" t="str">
        <f t="shared" si="7"/>
        <v/>
      </c>
      <c r="G100" s="58" t="str">
        <f t="shared" si="8"/>
        <v/>
      </c>
      <c r="H100" s="349" t="b">
        <f t="shared" si="9"/>
        <v>0</v>
      </c>
      <c r="I100" s="350">
        <f t="shared" si="10"/>
        <v>1</v>
      </c>
    </row>
    <row r="101" spans="1:9">
      <c r="A101" s="37">
        <v>90</v>
      </c>
      <c r="B101" s="6"/>
      <c r="C101" s="6"/>
      <c r="D101" s="6"/>
      <c r="E101" s="216"/>
      <c r="F101" s="16" t="str">
        <f t="shared" si="7"/>
        <v/>
      </c>
      <c r="G101" s="58" t="str">
        <f t="shared" si="8"/>
        <v/>
      </c>
      <c r="H101" s="349" t="b">
        <f t="shared" si="9"/>
        <v>0</v>
      </c>
      <c r="I101" s="350">
        <f t="shared" si="10"/>
        <v>1</v>
      </c>
    </row>
    <row r="102" spans="1:9">
      <c r="A102" s="37">
        <v>91</v>
      </c>
      <c r="B102" s="6"/>
      <c r="C102" s="6"/>
      <c r="D102" s="6"/>
      <c r="E102" s="216"/>
      <c r="F102" s="16" t="str">
        <f t="shared" si="7"/>
        <v/>
      </c>
      <c r="G102" s="58" t="str">
        <f t="shared" si="8"/>
        <v/>
      </c>
      <c r="H102" s="349" t="b">
        <f t="shared" si="9"/>
        <v>0</v>
      </c>
      <c r="I102" s="350">
        <f t="shared" si="10"/>
        <v>1</v>
      </c>
    </row>
    <row r="103" spans="1:9">
      <c r="A103" s="37">
        <v>92</v>
      </c>
      <c r="B103" s="6"/>
      <c r="C103" s="6"/>
      <c r="D103" s="6"/>
      <c r="E103" s="216"/>
      <c r="F103" s="16" t="str">
        <f t="shared" si="7"/>
        <v/>
      </c>
      <c r="G103" s="58" t="str">
        <f t="shared" si="8"/>
        <v/>
      </c>
      <c r="H103" s="349" t="b">
        <f t="shared" si="9"/>
        <v>0</v>
      </c>
      <c r="I103" s="350">
        <f t="shared" si="10"/>
        <v>1</v>
      </c>
    </row>
    <row r="104" spans="1:9">
      <c r="A104" s="37">
        <v>93</v>
      </c>
      <c r="B104" s="6"/>
      <c r="C104" s="6"/>
      <c r="D104" s="6"/>
      <c r="E104" s="216"/>
      <c r="F104" s="16" t="str">
        <f t="shared" si="7"/>
        <v/>
      </c>
      <c r="G104" s="58" t="str">
        <f t="shared" si="8"/>
        <v/>
      </c>
      <c r="H104" s="349" t="b">
        <f t="shared" si="9"/>
        <v>0</v>
      </c>
      <c r="I104" s="350">
        <f t="shared" si="10"/>
        <v>1</v>
      </c>
    </row>
    <row r="105" spans="1:9">
      <c r="A105" s="37">
        <v>94</v>
      </c>
      <c r="B105" s="6"/>
      <c r="C105" s="6"/>
      <c r="D105" s="6"/>
      <c r="E105" s="216"/>
      <c r="F105" s="16" t="str">
        <f t="shared" si="7"/>
        <v/>
      </c>
      <c r="G105" s="58" t="str">
        <f t="shared" si="8"/>
        <v/>
      </c>
      <c r="H105" s="349" t="b">
        <f t="shared" si="9"/>
        <v>0</v>
      </c>
      <c r="I105" s="350">
        <f t="shared" si="10"/>
        <v>1</v>
      </c>
    </row>
    <row r="106" spans="1:9">
      <c r="A106" s="37">
        <v>95</v>
      </c>
      <c r="B106" s="6"/>
      <c r="C106" s="6"/>
      <c r="D106" s="6"/>
      <c r="E106" s="216"/>
      <c r="F106" s="16" t="str">
        <f t="shared" si="7"/>
        <v/>
      </c>
      <c r="G106" s="58" t="str">
        <f t="shared" si="8"/>
        <v/>
      </c>
      <c r="H106" s="349" t="b">
        <f t="shared" si="9"/>
        <v>0</v>
      </c>
      <c r="I106" s="350">
        <f t="shared" si="10"/>
        <v>1</v>
      </c>
    </row>
    <row r="107" spans="1:9">
      <c r="A107" s="37">
        <v>96</v>
      </c>
      <c r="B107" s="6"/>
      <c r="C107" s="6"/>
      <c r="D107" s="6"/>
      <c r="E107" s="216"/>
      <c r="F107" s="16" t="str">
        <f t="shared" si="7"/>
        <v/>
      </c>
      <c r="G107" s="58" t="str">
        <f t="shared" si="8"/>
        <v/>
      </c>
      <c r="H107" s="349" t="b">
        <f t="shared" si="9"/>
        <v>0</v>
      </c>
      <c r="I107" s="350">
        <f t="shared" si="10"/>
        <v>1</v>
      </c>
    </row>
    <row r="108" spans="1:9">
      <c r="A108" s="37">
        <v>97</v>
      </c>
      <c r="B108" s="6"/>
      <c r="C108" s="6"/>
      <c r="D108" s="6"/>
      <c r="E108" s="216"/>
      <c r="F108" s="16" t="str">
        <f t="shared" si="7"/>
        <v/>
      </c>
      <c r="G108" s="58" t="str">
        <f t="shared" si="8"/>
        <v/>
      </c>
      <c r="H108" s="349" t="b">
        <f t="shared" si="9"/>
        <v>0</v>
      </c>
      <c r="I108" s="350">
        <f t="shared" si="10"/>
        <v>1</v>
      </c>
    </row>
    <row r="109" spans="1:9">
      <c r="A109" s="37">
        <v>98</v>
      </c>
      <c r="B109" s="6"/>
      <c r="C109" s="6"/>
      <c r="D109" s="6"/>
      <c r="E109" s="216"/>
      <c r="F109" s="16" t="str">
        <f t="shared" si="7"/>
        <v/>
      </c>
      <c r="G109" s="58" t="str">
        <f t="shared" si="8"/>
        <v/>
      </c>
      <c r="H109" s="349" t="b">
        <f t="shared" si="9"/>
        <v>0</v>
      </c>
      <c r="I109" s="350">
        <f t="shared" si="10"/>
        <v>1</v>
      </c>
    </row>
    <row r="110" spans="1:9">
      <c r="A110" s="143">
        <v>99</v>
      </c>
      <c r="B110" s="6"/>
      <c r="C110" s="6"/>
      <c r="D110" s="6"/>
      <c r="E110" s="216"/>
      <c r="F110" s="16" t="str">
        <f t="shared" si="7"/>
        <v/>
      </c>
      <c r="G110" s="58" t="str">
        <f t="shared" si="8"/>
        <v/>
      </c>
      <c r="H110" s="349" t="b">
        <f t="shared" si="9"/>
        <v>0</v>
      </c>
      <c r="I110" s="350">
        <f t="shared" si="10"/>
        <v>1</v>
      </c>
    </row>
    <row r="111" spans="1:9">
      <c r="A111" s="143">
        <v>100</v>
      </c>
      <c r="B111" s="144"/>
      <c r="C111" s="144"/>
      <c r="D111" s="144"/>
      <c r="E111" s="146"/>
      <c r="F111" s="16" t="str">
        <f t="shared" si="7"/>
        <v/>
      </c>
    </row>
    <row r="112" spans="1:9">
      <c r="A112" s="143">
        <v>101</v>
      </c>
      <c r="B112" s="144"/>
      <c r="C112" s="144"/>
      <c r="D112" s="144"/>
      <c r="E112" s="146"/>
      <c r="F112" s="16" t="str">
        <f t="shared" si="7"/>
        <v/>
      </c>
    </row>
    <row r="113" spans="1:18">
      <c r="A113" s="143">
        <v>102</v>
      </c>
      <c r="B113" s="144"/>
      <c r="C113" s="144"/>
      <c r="D113" s="144"/>
      <c r="E113" s="146"/>
      <c r="F113" s="16" t="str">
        <f t="shared" si="7"/>
        <v/>
      </c>
    </row>
    <row r="114" spans="1:18">
      <c r="A114" s="143">
        <v>103</v>
      </c>
      <c r="B114" s="144"/>
      <c r="C114" s="144"/>
      <c r="D114" s="144"/>
      <c r="E114" s="146"/>
      <c r="F114" s="16" t="str">
        <f t="shared" si="7"/>
        <v/>
      </c>
    </row>
    <row r="115" spans="1:18" s="70" customFormat="1">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UW/1WyRms9gmzYDJfm6XnFGPb6jZAN4k43InY8kw7SZ46A0TYGa95Qr0GMLTYUQ5wb0anEgl8XQF45N0ZqV/Q==" saltValue="DWtnEt+XoutR0LsnCbRRIQ=="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S261"/>
  <sheetViews>
    <sheetView zoomScaleNormal="100" workbookViewId="0">
      <selection activeCell="F14" sqref="F14"/>
    </sheetView>
  </sheetViews>
  <sheetFormatPr defaultColWidth="9.08984375" defaultRowHeight="15.5"/>
  <cols>
    <col min="1" max="1" width="5.6328125" style="60" customWidth="1"/>
    <col min="2" max="2" width="45.36328125" style="64" customWidth="1"/>
    <col min="3" max="3" width="14.08984375" style="64" customWidth="1"/>
    <col min="4" max="4" width="30.90625" style="64" customWidth="1"/>
    <col min="5" max="5" width="10.6328125" style="69" customWidth="1"/>
    <col min="6" max="7" width="17.6328125" style="64" customWidth="1"/>
    <col min="8" max="8" width="10.6328125" style="70" hidden="1" customWidth="1"/>
    <col min="9" max="9" width="9.08984375" style="71" hidden="1" customWidth="1"/>
    <col min="10" max="10" width="9.08984375" style="64" hidden="1" customWidth="1"/>
    <col min="11" max="11" width="9.08984375" customWidth="1"/>
    <col min="12" max="20" width="9.08984375" style="64" customWidth="1"/>
    <col min="21" max="16384" width="9.08984375" style="64"/>
  </cols>
  <sheetData>
    <row r="1" spans="1:11" s="60" customFormat="1">
      <c r="A1" s="59" t="s">
        <v>483</v>
      </c>
      <c r="E1" s="61"/>
      <c r="F1" s="63"/>
      <c r="G1" s="50"/>
      <c r="H1" s="62"/>
      <c r="I1" s="289"/>
      <c r="K1"/>
    </row>
    <row r="2" spans="1:11" s="60" customFormat="1">
      <c r="A2" s="346" t="str">
        <f>IF(ISBLANK(facultate), IF(ISBLANK(departament),"","Departament " &amp; departament), "Facultatea " &amp; facultate)</f>
        <v>Facultatea Arhitectură și Urbanism</v>
      </c>
      <c r="E2" s="61"/>
      <c r="F2" s="63"/>
      <c r="G2" s="50"/>
      <c r="H2" s="62"/>
      <c r="I2" s="289"/>
      <c r="K2"/>
    </row>
    <row r="3" spans="1:11" s="60" customFormat="1">
      <c r="A3" s="346" t="str">
        <f>IF(ISBLANK(departament),"","Departamentul " &amp; departament)</f>
        <v>Departamentul Arhitectură</v>
      </c>
      <c r="E3" s="61"/>
      <c r="F3" s="63"/>
      <c r="G3" s="50"/>
      <c r="H3" s="62"/>
      <c r="I3" s="289"/>
      <c r="K3"/>
    </row>
    <row r="4" spans="1:11">
      <c r="A4" s="554" t="s">
        <v>785</v>
      </c>
      <c r="B4" s="554"/>
      <c r="C4" s="554"/>
      <c r="D4" s="554"/>
      <c r="E4" s="554"/>
      <c r="F4" s="554"/>
      <c r="G4" s="422"/>
      <c r="H4" s="226"/>
      <c r="I4" s="291"/>
    </row>
    <row r="5" spans="1:11">
      <c r="A5" s="554" t="s">
        <v>825</v>
      </c>
      <c r="B5" s="554"/>
      <c r="C5" s="554"/>
      <c r="D5" s="554"/>
      <c r="E5" s="554"/>
      <c r="F5" s="554"/>
      <c r="G5" s="422"/>
      <c r="H5" s="226"/>
    </row>
    <row r="6" spans="1:11" ht="13.5" customHeight="1">
      <c r="E6" s="64"/>
      <c r="F6" s="347"/>
      <c r="G6" s="347" t="str">
        <f>CONCATENATE(functie," ",nume_candidat)</f>
        <v>Șef de lucrări Cristina-Maria POVIAN</v>
      </c>
    </row>
    <row r="7" spans="1:11" ht="18.75" customHeight="1">
      <c r="A7" s="552" t="s">
        <v>338</v>
      </c>
      <c r="B7" s="562" t="s">
        <v>827</v>
      </c>
      <c r="C7" s="562" t="s">
        <v>783</v>
      </c>
      <c r="D7" s="562" t="s">
        <v>826</v>
      </c>
      <c r="E7" s="562" t="s">
        <v>2</v>
      </c>
      <c r="F7" s="552" t="s">
        <v>544</v>
      </c>
      <c r="G7" s="562" t="s">
        <v>1106</v>
      </c>
      <c r="H7" s="552" t="s">
        <v>4</v>
      </c>
      <c r="I7" s="573" t="s">
        <v>541</v>
      </c>
      <c r="J7" s="559" t="s">
        <v>551</v>
      </c>
    </row>
    <row r="8" spans="1:11" ht="18.75" customHeight="1">
      <c r="A8" s="569"/>
      <c r="B8" s="563"/>
      <c r="C8" s="563"/>
      <c r="D8" s="563"/>
      <c r="E8" s="563"/>
      <c r="F8" s="569"/>
      <c r="G8" s="563"/>
      <c r="H8" s="569"/>
      <c r="I8" s="574"/>
      <c r="J8" s="559"/>
    </row>
    <row r="9" spans="1:11" ht="18.75" customHeight="1">
      <c r="A9" s="569"/>
      <c r="B9" s="563"/>
      <c r="C9" s="563"/>
      <c r="D9" s="563"/>
      <c r="E9" s="563"/>
      <c r="F9" s="553"/>
      <c r="G9" s="563"/>
      <c r="H9" s="553"/>
      <c r="I9" s="574"/>
      <c r="J9" s="559"/>
    </row>
    <row r="10" spans="1:11" ht="18.75" customHeight="1">
      <c r="A10" s="553"/>
      <c r="B10" s="564"/>
      <c r="C10" s="564"/>
      <c r="D10" s="564"/>
      <c r="E10" s="564"/>
      <c r="F10" s="348" t="str">
        <f>CONCATENATE("ultimii ",durata_evaluare," ani")</f>
        <v>ultimii 5 ani</v>
      </c>
      <c r="G10" s="564"/>
      <c r="H10" s="348" t="str">
        <f>CONCATENATE("ultimii                                  ",durata_evaluare," ani")</f>
        <v>ultimii                                  5 ani</v>
      </c>
      <c r="I10" s="575"/>
      <c r="J10" s="559"/>
    </row>
    <row r="11" spans="1:11">
      <c r="A11" s="88"/>
      <c r="B11" s="65"/>
      <c r="C11" s="65"/>
      <c r="D11" s="65"/>
      <c r="E11" s="30"/>
      <c r="F11" s="148">
        <f>SUMIF(F12:F1012,"&gt;0")</f>
        <v>0</v>
      </c>
      <c r="G11" s="434"/>
      <c r="H11" s="4">
        <f t="shared" ref="H11" si="0">SUMIF(H12:H110,"&gt;0")</f>
        <v>0</v>
      </c>
      <c r="I11" s="298"/>
    </row>
    <row r="12" spans="1:11">
      <c r="A12" s="37">
        <v>1</v>
      </c>
      <c r="B12" s="7"/>
      <c r="C12" s="7"/>
      <c r="D12" s="7"/>
      <c r="E12" s="505"/>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c r="A13" s="37">
        <v>2</v>
      </c>
      <c r="B13" s="7"/>
      <c r="C13" s="7"/>
      <c r="D13" s="7"/>
      <c r="E13" s="505"/>
      <c r="F13" s="16" t="str">
        <f t="shared" si="1"/>
        <v/>
      </c>
      <c r="G13" s="37"/>
      <c r="H13" s="58" t="str">
        <f t="shared" si="2"/>
        <v/>
      </c>
      <c r="I13" s="349" t="b">
        <f t="shared" si="3"/>
        <v>0</v>
      </c>
      <c r="J13" s="350">
        <f t="shared" si="4"/>
        <v>1</v>
      </c>
    </row>
    <row r="14" spans="1:11">
      <c r="A14" s="37">
        <v>3</v>
      </c>
      <c r="B14" s="7"/>
      <c r="C14" s="7"/>
      <c r="D14" s="7"/>
      <c r="E14" s="505"/>
      <c r="F14" s="16" t="str">
        <f t="shared" si="1"/>
        <v/>
      </c>
      <c r="G14" s="37"/>
      <c r="H14" s="58" t="str">
        <f t="shared" si="2"/>
        <v/>
      </c>
      <c r="I14" s="349" t="b">
        <f t="shared" si="3"/>
        <v>0</v>
      </c>
      <c r="J14" s="350">
        <f t="shared" si="4"/>
        <v>1</v>
      </c>
    </row>
    <row r="15" spans="1:11">
      <c r="A15" s="37">
        <v>4</v>
      </c>
      <c r="B15" s="380"/>
      <c r="C15" s="380"/>
      <c r="D15" s="380"/>
      <c r="E15" s="505"/>
      <c r="F15" s="16" t="str">
        <f t="shared" si="1"/>
        <v/>
      </c>
      <c r="G15" s="37"/>
      <c r="H15" s="58" t="str">
        <f t="shared" si="2"/>
        <v/>
      </c>
      <c r="I15" s="349" t="b">
        <f t="shared" si="3"/>
        <v>0</v>
      </c>
      <c r="J15" s="350">
        <f t="shared" si="4"/>
        <v>1</v>
      </c>
    </row>
    <row r="16" spans="1:11">
      <c r="A16" s="37">
        <v>5</v>
      </c>
      <c r="B16" s="380"/>
      <c r="C16" s="380"/>
      <c r="D16" s="380"/>
      <c r="E16" s="505"/>
      <c r="F16" s="16" t="str">
        <f t="shared" si="1"/>
        <v/>
      </c>
      <c r="G16" s="37"/>
      <c r="H16" s="58" t="str">
        <f t="shared" si="2"/>
        <v/>
      </c>
      <c r="I16" s="349" t="b">
        <f t="shared" si="3"/>
        <v>0</v>
      </c>
      <c r="J16" s="350">
        <f t="shared" si="4"/>
        <v>1</v>
      </c>
    </row>
    <row r="17" spans="1:10">
      <c r="A17" s="37">
        <v>6</v>
      </c>
      <c r="B17" s="380"/>
      <c r="C17" s="380"/>
      <c r="D17" s="380"/>
      <c r="E17" s="505"/>
      <c r="F17" s="16" t="str">
        <f t="shared" si="1"/>
        <v/>
      </c>
      <c r="G17" s="37"/>
      <c r="H17" s="58" t="str">
        <f t="shared" si="2"/>
        <v/>
      </c>
      <c r="I17" s="349" t="b">
        <f t="shared" si="3"/>
        <v>0</v>
      </c>
      <c r="J17" s="350">
        <f t="shared" si="4"/>
        <v>1</v>
      </c>
    </row>
    <row r="18" spans="1:10">
      <c r="A18" s="37">
        <v>7</v>
      </c>
      <c r="B18" s="380"/>
      <c r="C18" s="380"/>
      <c r="D18" s="6"/>
      <c r="E18" s="216"/>
      <c r="F18" s="16" t="str">
        <f t="shared" si="1"/>
        <v/>
      </c>
      <c r="G18" s="37"/>
      <c r="H18" s="58" t="str">
        <f t="shared" si="2"/>
        <v/>
      </c>
      <c r="I18" s="349" t="b">
        <f t="shared" si="3"/>
        <v>0</v>
      </c>
      <c r="J18" s="350">
        <f t="shared" si="4"/>
        <v>1</v>
      </c>
    </row>
    <row r="19" spans="1:10">
      <c r="A19" s="37">
        <v>8</v>
      </c>
      <c r="B19" s="6"/>
      <c r="C19" s="6"/>
      <c r="D19" s="6"/>
      <c r="E19" s="216"/>
      <c r="F19" s="16" t="str">
        <f t="shared" si="1"/>
        <v/>
      </c>
      <c r="G19" s="37"/>
      <c r="H19" s="58" t="str">
        <f t="shared" si="2"/>
        <v/>
      </c>
      <c r="I19" s="349" t="b">
        <f t="shared" si="3"/>
        <v>0</v>
      </c>
      <c r="J19" s="350">
        <f t="shared" si="4"/>
        <v>1</v>
      </c>
    </row>
    <row r="20" spans="1:10">
      <c r="A20" s="37">
        <v>9</v>
      </c>
      <c r="B20" s="6"/>
      <c r="C20" s="6"/>
      <c r="D20" s="6"/>
      <c r="E20" s="216"/>
      <c r="F20" s="16" t="str">
        <f t="shared" si="1"/>
        <v/>
      </c>
      <c r="G20" s="37"/>
      <c r="H20" s="58" t="str">
        <f t="shared" si="2"/>
        <v/>
      </c>
      <c r="I20" s="349" t="b">
        <f t="shared" si="3"/>
        <v>0</v>
      </c>
      <c r="J20" s="350">
        <f t="shared" si="4"/>
        <v>1</v>
      </c>
    </row>
    <row r="21" spans="1:10">
      <c r="A21" s="37">
        <v>10</v>
      </c>
      <c r="B21" s="6"/>
      <c r="C21" s="6"/>
      <c r="D21" s="6"/>
      <c r="E21" s="216"/>
      <c r="F21" s="16" t="str">
        <f t="shared" si="1"/>
        <v/>
      </c>
      <c r="G21" s="37"/>
      <c r="H21" s="58" t="str">
        <f t="shared" si="2"/>
        <v/>
      </c>
      <c r="I21" s="349" t="b">
        <f t="shared" si="3"/>
        <v>0</v>
      </c>
      <c r="J21" s="350">
        <f t="shared" si="4"/>
        <v>1</v>
      </c>
    </row>
    <row r="22" spans="1:10">
      <c r="A22" s="37">
        <v>11</v>
      </c>
      <c r="B22" s="6"/>
      <c r="C22" s="6"/>
      <c r="D22" s="6"/>
      <c r="E22" s="216"/>
      <c r="F22" s="16" t="str">
        <f t="shared" si="1"/>
        <v/>
      </c>
      <c r="G22" s="37"/>
      <c r="H22" s="58" t="str">
        <f t="shared" si="2"/>
        <v/>
      </c>
      <c r="I22" s="349" t="b">
        <f t="shared" si="3"/>
        <v>0</v>
      </c>
      <c r="J22" s="350">
        <f t="shared" si="4"/>
        <v>1</v>
      </c>
    </row>
    <row r="23" spans="1:10">
      <c r="A23" s="37">
        <v>12</v>
      </c>
      <c r="B23" s="6"/>
      <c r="C23" s="6"/>
      <c r="D23" s="6"/>
      <c r="E23" s="216"/>
      <c r="F23" s="16" t="str">
        <f t="shared" si="1"/>
        <v/>
      </c>
      <c r="G23" s="37"/>
      <c r="H23" s="58" t="str">
        <f t="shared" si="2"/>
        <v/>
      </c>
      <c r="I23" s="349" t="b">
        <f t="shared" si="3"/>
        <v>0</v>
      </c>
      <c r="J23" s="350">
        <f t="shared" si="4"/>
        <v>1</v>
      </c>
    </row>
    <row r="24" spans="1:10">
      <c r="A24" s="37">
        <v>13</v>
      </c>
      <c r="B24" s="6"/>
      <c r="C24" s="6"/>
      <c r="D24" s="6"/>
      <c r="E24" s="216"/>
      <c r="F24" s="16" t="str">
        <f t="shared" si="1"/>
        <v/>
      </c>
      <c r="G24" s="37"/>
      <c r="H24" s="58" t="str">
        <f t="shared" si="2"/>
        <v/>
      </c>
      <c r="I24" s="349" t="b">
        <f t="shared" si="3"/>
        <v>0</v>
      </c>
      <c r="J24" s="350">
        <f t="shared" si="4"/>
        <v>1</v>
      </c>
    </row>
    <row r="25" spans="1:10">
      <c r="A25" s="37">
        <v>14</v>
      </c>
      <c r="B25" s="6"/>
      <c r="C25" s="6"/>
      <c r="D25" s="6"/>
      <c r="E25" s="216"/>
      <c r="F25" s="16" t="str">
        <f t="shared" si="1"/>
        <v/>
      </c>
      <c r="G25" s="37"/>
      <c r="H25" s="58" t="str">
        <f t="shared" si="2"/>
        <v/>
      </c>
      <c r="I25" s="349" t="b">
        <f t="shared" si="3"/>
        <v>0</v>
      </c>
      <c r="J25" s="350">
        <f t="shared" si="4"/>
        <v>1</v>
      </c>
    </row>
    <row r="26" spans="1:10">
      <c r="A26" s="37">
        <v>15</v>
      </c>
      <c r="B26" s="6"/>
      <c r="C26" s="6"/>
      <c r="D26" s="6"/>
      <c r="E26" s="216"/>
      <c r="F26" s="16" t="str">
        <f t="shared" si="1"/>
        <v/>
      </c>
      <c r="G26" s="37"/>
      <c r="H26" s="58" t="str">
        <f t="shared" si="2"/>
        <v/>
      </c>
      <c r="I26" s="349" t="b">
        <f t="shared" si="3"/>
        <v>0</v>
      </c>
      <c r="J26" s="350">
        <f t="shared" si="4"/>
        <v>1</v>
      </c>
    </row>
    <row r="27" spans="1:10">
      <c r="A27" s="37">
        <v>16</v>
      </c>
      <c r="B27" s="6"/>
      <c r="C27" s="6"/>
      <c r="D27" s="6"/>
      <c r="E27" s="216"/>
      <c r="F27" s="16" t="str">
        <f t="shared" si="1"/>
        <v/>
      </c>
      <c r="G27" s="37"/>
      <c r="H27" s="58" t="str">
        <f t="shared" si="2"/>
        <v/>
      </c>
      <c r="I27" s="349" t="b">
        <f t="shared" si="3"/>
        <v>0</v>
      </c>
      <c r="J27" s="350">
        <f t="shared" si="4"/>
        <v>1</v>
      </c>
    </row>
    <row r="28" spans="1:10">
      <c r="A28" s="37">
        <v>17</v>
      </c>
      <c r="B28" s="6"/>
      <c r="C28" s="6"/>
      <c r="D28" s="6"/>
      <c r="E28" s="216"/>
      <c r="F28" s="16" t="str">
        <f t="shared" si="1"/>
        <v/>
      </c>
      <c r="G28" s="37"/>
      <c r="H28" s="58" t="str">
        <f t="shared" si="2"/>
        <v/>
      </c>
      <c r="I28" s="349" t="b">
        <f t="shared" si="3"/>
        <v>0</v>
      </c>
      <c r="J28" s="350">
        <f t="shared" si="4"/>
        <v>1</v>
      </c>
    </row>
    <row r="29" spans="1:10">
      <c r="A29" s="37">
        <v>18</v>
      </c>
      <c r="B29" s="6"/>
      <c r="C29" s="6"/>
      <c r="D29" s="6"/>
      <c r="E29" s="216"/>
      <c r="F29" s="16" t="str">
        <f t="shared" si="1"/>
        <v/>
      </c>
      <c r="G29" s="37"/>
      <c r="H29" s="58" t="str">
        <f t="shared" si="2"/>
        <v/>
      </c>
      <c r="I29" s="349" t="b">
        <f t="shared" si="3"/>
        <v>0</v>
      </c>
      <c r="J29" s="350">
        <f t="shared" si="4"/>
        <v>1</v>
      </c>
    </row>
    <row r="30" spans="1:10">
      <c r="A30" s="37">
        <v>19</v>
      </c>
      <c r="B30" s="6"/>
      <c r="C30" s="6"/>
      <c r="D30" s="6"/>
      <c r="E30" s="216"/>
      <c r="F30" s="16" t="str">
        <f t="shared" si="1"/>
        <v/>
      </c>
      <c r="G30" s="37"/>
      <c r="H30" s="58" t="str">
        <f t="shared" si="2"/>
        <v/>
      </c>
      <c r="I30" s="349" t="b">
        <f t="shared" si="3"/>
        <v>0</v>
      </c>
      <c r="J30" s="350">
        <f t="shared" si="4"/>
        <v>1</v>
      </c>
    </row>
    <row r="31" spans="1:10">
      <c r="A31" s="37">
        <v>20</v>
      </c>
      <c r="B31" s="6"/>
      <c r="C31" s="6"/>
      <c r="D31" s="6"/>
      <c r="E31" s="216"/>
      <c r="F31" s="16" t="str">
        <f t="shared" si="1"/>
        <v/>
      </c>
      <c r="G31" s="37"/>
      <c r="H31" s="58" t="str">
        <f t="shared" si="2"/>
        <v/>
      </c>
      <c r="I31" s="349" t="b">
        <f t="shared" si="3"/>
        <v>0</v>
      </c>
      <c r="J31" s="350">
        <f t="shared" si="4"/>
        <v>1</v>
      </c>
    </row>
    <row r="32" spans="1:10">
      <c r="A32" s="37">
        <v>21</v>
      </c>
      <c r="B32" s="6"/>
      <c r="C32" s="6"/>
      <c r="D32" s="6"/>
      <c r="E32" s="216"/>
      <c r="F32" s="16" t="str">
        <f t="shared" si="1"/>
        <v/>
      </c>
      <c r="G32" s="37"/>
      <c r="H32" s="58" t="str">
        <f t="shared" si="2"/>
        <v/>
      </c>
      <c r="I32" s="349" t="b">
        <f t="shared" si="3"/>
        <v>0</v>
      </c>
      <c r="J32" s="350">
        <f t="shared" si="4"/>
        <v>1</v>
      </c>
    </row>
    <row r="33" spans="1:10">
      <c r="A33" s="37">
        <v>22</v>
      </c>
      <c r="B33" s="6"/>
      <c r="C33" s="6"/>
      <c r="D33" s="6"/>
      <c r="E33" s="216"/>
      <c r="F33" s="16" t="str">
        <f t="shared" si="1"/>
        <v/>
      </c>
      <c r="G33" s="37"/>
      <c r="H33" s="58" t="str">
        <f t="shared" si="2"/>
        <v/>
      </c>
      <c r="I33" s="349" t="b">
        <f t="shared" si="3"/>
        <v>0</v>
      </c>
      <c r="J33" s="350">
        <f t="shared" si="4"/>
        <v>1</v>
      </c>
    </row>
    <row r="34" spans="1:10">
      <c r="A34" s="37">
        <v>23</v>
      </c>
      <c r="B34" s="6"/>
      <c r="C34" s="6"/>
      <c r="D34" s="6"/>
      <c r="E34" s="216"/>
      <c r="F34" s="16" t="str">
        <f t="shared" si="1"/>
        <v/>
      </c>
      <c r="G34" s="37"/>
      <c r="H34" s="58" t="str">
        <f t="shared" si="2"/>
        <v/>
      </c>
      <c r="I34" s="349" t="b">
        <f t="shared" si="3"/>
        <v>0</v>
      </c>
      <c r="J34" s="350">
        <f t="shared" si="4"/>
        <v>1</v>
      </c>
    </row>
    <row r="35" spans="1:10">
      <c r="A35" s="37">
        <v>24</v>
      </c>
      <c r="B35" s="6"/>
      <c r="C35" s="6"/>
      <c r="D35" s="6"/>
      <c r="E35" s="216"/>
      <c r="F35" s="16" t="str">
        <f t="shared" si="1"/>
        <v/>
      </c>
      <c r="G35" s="37"/>
      <c r="H35" s="58" t="str">
        <f t="shared" si="2"/>
        <v/>
      </c>
      <c r="I35" s="349" t="b">
        <f t="shared" si="3"/>
        <v>0</v>
      </c>
      <c r="J35" s="350">
        <f t="shared" si="4"/>
        <v>1</v>
      </c>
    </row>
    <row r="36" spans="1:10">
      <c r="A36" s="37">
        <v>25</v>
      </c>
      <c r="B36" s="6"/>
      <c r="C36" s="6"/>
      <c r="D36" s="6"/>
      <c r="E36" s="216"/>
      <c r="F36" s="16" t="str">
        <f t="shared" si="1"/>
        <v/>
      </c>
      <c r="G36" s="37"/>
      <c r="H36" s="58" t="str">
        <f t="shared" si="2"/>
        <v/>
      </c>
      <c r="I36" s="349" t="b">
        <f t="shared" si="3"/>
        <v>0</v>
      </c>
      <c r="J36" s="350">
        <f t="shared" si="4"/>
        <v>1</v>
      </c>
    </row>
    <row r="37" spans="1:10">
      <c r="A37" s="37">
        <v>26</v>
      </c>
      <c r="B37" s="6"/>
      <c r="C37" s="6"/>
      <c r="D37" s="6"/>
      <c r="E37" s="216"/>
      <c r="F37" s="16" t="str">
        <f t="shared" si="1"/>
        <v/>
      </c>
      <c r="G37" s="37"/>
      <c r="H37" s="58" t="str">
        <f t="shared" si="2"/>
        <v/>
      </c>
      <c r="I37" s="349" t="b">
        <f t="shared" si="3"/>
        <v>0</v>
      </c>
      <c r="J37" s="350">
        <f t="shared" si="4"/>
        <v>1</v>
      </c>
    </row>
    <row r="38" spans="1:10">
      <c r="A38" s="37">
        <v>27</v>
      </c>
      <c r="B38" s="6"/>
      <c r="C38" s="6"/>
      <c r="D38" s="6"/>
      <c r="E38" s="216"/>
      <c r="F38" s="16" t="str">
        <f t="shared" si="1"/>
        <v/>
      </c>
      <c r="G38" s="37"/>
      <c r="H38" s="58" t="str">
        <f t="shared" si="2"/>
        <v/>
      </c>
      <c r="I38" s="349" t="b">
        <f t="shared" si="3"/>
        <v>0</v>
      </c>
      <c r="J38" s="350">
        <f t="shared" si="4"/>
        <v>1</v>
      </c>
    </row>
    <row r="39" spans="1:10">
      <c r="A39" s="37">
        <v>28</v>
      </c>
      <c r="B39" s="6"/>
      <c r="C39" s="6"/>
      <c r="D39" s="6"/>
      <c r="E39" s="216"/>
      <c r="F39" s="16" t="str">
        <f t="shared" si="1"/>
        <v/>
      </c>
      <c r="G39" s="37"/>
      <c r="H39" s="58" t="str">
        <f t="shared" si="2"/>
        <v/>
      </c>
      <c r="I39" s="349" t="b">
        <f t="shared" si="3"/>
        <v>0</v>
      </c>
      <c r="J39" s="350">
        <f t="shared" si="4"/>
        <v>1</v>
      </c>
    </row>
    <row r="40" spans="1:10">
      <c r="A40" s="37">
        <v>29</v>
      </c>
      <c r="B40" s="6"/>
      <c r="C40" s="6"/>
      <c r="D40" s="6"/>
      <c r="E40" s="216"/>
      <c r="F40" s="16" t="str">
        <f t="shared" si="1"/>
        <v/>
      </c>
      <c r="G40" s="37"/>
      <c r="H40" s="58" t="str">
        <f t="shared" si="2"/>
        <v/>
      </c>
      <c r="I40" s="349" t="b">
        <f t="shared" si="3"/>
        <v>0</v>
      </c>
      <c r="J40" s="350">
        <f t="shared" si="4"/>
        <v>1</v>
      </c>
    </row>
    <row r="41" spans="1:10">
      <c r="A41" s="37">
        <v>30</v>
      </c>
      <c r="B41" s="6"/>
      <c r="C41" s="6"/>
      <c r="D41" s="6"/>
      <c r="E41" s="216"/>
      <c r="F41" s="16" t="str">
        <f t="shared" si="1"/>
        <v/>
      </c>
      <c r="G41" s="37"/>
      <c r="H41" s="58" t="str">
        <f t="shared" si="2"/>
        <v/>
      </c>
      <c r="I41" s="349" t="b">
        <f t="shared" si="3"/>
        <v>0</v>
      </c>
      <c r="J41" s="350">
        <f t="shared" si="4"/>
        <v>1</v>
      </c>
    </row>
    <row r="42" spans="1:10">
      <c r="A42" s="37">
        <v>31</v>
      </c>
      <c r="B42" s="6"/>
      <c r="C42" s="6"/>
      <c r="D42" s="6"/>
      <c r="E42" s="216"/>
      <c r="F42" s="16" t="str">
        <f t="shared" si="1"/>
        <v/>
      </c>
      <c r="G42" s="37"/>
      <c r="H42" s="58" t="str">
        <f t="shared" si="2"/>
        <v/>
      </c>
      <c r="I42" s="349" t="b">
        <f t="shared" si="3"/>
        <v>0</v>
      </c>
      <c r="J42" s="350">
        <f t="shared" si="4"/>
        <v>1</v>
      </c>
    </row>
    <row r="43" spans="1:10">
      <c r="A43" s="37">
        <v>32</v>
      </c>
      <c r="B43" s="6"/>
      <c r="C43" s="6"/>
      <c r="D43" s="6"/>
      <c r="E43" s="216"/>
      <c r="F43" s="16" t="str">
        <f t="shared" si="1"/>
        <v/>
      </c>
      <c r="G43" s="37"/>
      <c r="H43" s="58" t="str">
        <f t="shared" si="2"/>
        <v/>
      </c>
      <c r="I43" s="349" t="b">
        <f t="shared" si="3"/>
        <v>0</v>
      </c>
      <c r="J43" s="350">
        <f t="shared" si="4"/>
        <v>1</v>
      </c>
    </row>
    <row r="44" spans="1:10">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c r="A45" s="37">
        <v>34</v>
      </c>
      <c r="B45" s="6"/>
      <c r="C45" s="6"/>
      <c r="D45" s="6"/>
      <c r="E45" s="216"/>
      <c r="F45" s="16" t="str">
        <f t="shared" si="1"/>
        <v/>
      </c>
      <c r="G45" s="37"/>
      <c r="H45" s="58" t="str">
        <f t="shared" si="5"/>
        <v/>
      </c>
      <c r="I45" s="349" t="b">
        <f t="shared" si="3"/>
        <v>0</v>
      </c>
      <c r="J45" s="350">
        <f t="shared" si="6"/>
        <v>1</v>
      </c>
    </row>
    <row r="46" spans="1:10">
      <c r="A46" s="37">
        <v>35</v>
      </c>
      <c r="B46" s="6"/>
      <c r="C46" s="6"/>
      <c r="D46" s="6"/>
      <c r="E46" s="216"/>
      <c r="F46" s="16" t="str">
        <f t="shared" si="1"/>
        <v/>
      </c>
      <c r="G46" s="37"/>
      <c r="H46" s="58" t="str">
        <f t="shared" si="5"/>
        <v/>
      </c>
      <c r="I46" s="349" t="b">
        <f t="shared" si="3"/>
        <v>0</v>
      </c>
      <c r="J46" s="350">
        <f t="shared" si="6"/>
        <v>1</v>
      </c>
    </row>
    <row r="47" spans="1:10">
      <c r="A47" s="37">
        <v>36</v>
      </c>
      <c r="B47" s="6"/>
      <c r="C47" s="6"/>
      <c r="D47" s="6"/>
      <c r="E47" s="216"/>
      <c r="F47" s="16" t="str">
        <f t="shared" si="1"/>
        <v/>
      </c>
      <c r="G47" s="37"/>
      <c r="H47" s="58" t="str">
        <f t="shared" si="5"/>
        <v/>
      </c>
      <c r="I47" s="349" t="b">
        <f t="shared" si="3"/>
        <v>0</v>
      </c>
      <c r="J47" s="350">
        <f t="shared" si="6"/>
        <v>1</v>
      </c>
    </row>
    <row r="48" spans="1:10">
      <c r="A48" s="37">
        <v>37</v>
      </c>
      <c r="B48" s="6"/>
      <c r="C48" s="6"/>
      <c r="D48" s="6"/>
      <c r="E48" s="216"/>
      <c r="F48" s="16" t="str">
        <f t="shared" si="1"/>
        <v/>
      </c>
      <c r="G48" s="37"/>
      <c r="H48" s="58" t="str">
        <f t="shared" si="5"/>
        <v/>
      </c>
      <c r="I48" s="349" t="b">
        <f t="shared" si="3"/>
        <v>0</v>
      </c>
      <c r="J48" s="350">
        <f t="shared" si="6"/>
        <v>1</v>
      </c>
    </row>
    <row r="49" spans="1:10">
      <c r="A49" s="37">
        <v>38</v>
      </c>
      <c r="B49" s="6"/>
      <c r="C49" s="6"/>
      <c r="D49" s="6"/>
      <c r="E49" s="216"/>
      <c r="F49" s="16" t="str">
        <f t="shared" si="1"/>
        <v/>
      </c>
      <c r="G49" s="37"/>
      <c r="H49" s="58" t="str">
        <f t="shared" si="5"/>
        <v/>
      </c>
      <c r="I49" s="349" t="b">
        <f t="shared" si="3"/>
        <v>0</v>
      </c>
      <c r="J49" s="350">
        <f t="shared" si="6"/>
        <v>1</v>
      </c>
    </row>
    <row r="50" spans="1:10">
      <c r="A50" s="37">
        <v>39</v>
      </c>
      <c r="B50" s="6"/>
      <c r="C50" s="6"/>
      <c r="D50" s="6"/>
      <c r="E50" s="216"/>
      <c r="F50" s="16" t="str">
        <f t="shared" si="1"/>
        <v/>
      </c>
      <c r="G50" s="37"/>
      <c r="H50" s="58" t="str">
        <f t="shared" si="5"/>
        <v/>
      </c>
      <c r="I50" s="349" t="b">
        <f t="shared" si="3"/>
        <v>0</v>
      </c>
      <c r="J50" s="350">
        <f t="shared" si="6"/>
        <v>1</v>
      </c>
    </row>
    <row r="51" spans="1:10">
      <c r="A51" s="37">
        <v>40</v>
      </c>
      <c r="B51" s="6"/>
      <c r="C51" s="6"/>
      <c r="D51" s="6"/>
      <c r="E51" s="216"/>
      <c r="F51" s="16" t="str">
        <f t="shared" si="1"/>
        <v/>
      </c>
      <c r="G51" s="37"/>
      <c r="H51" s="58" t="str">
        <f t="shared" si="5"/>
        <v/>
      </c>
      <c r="I51" s="349" t="b">
        <f t="shared" si="3"/>
        <v>0</v>
      </c>
      <c r="J51" s="350">
        <f t="shared" si="6"/>
        <v>1</v>
      </c>
    </row>
    <row r="52" spans="1:10">
      <c r="A52" s="37">
        <v>41</v>
      </c>
      <c r="B52" s="6"/>
      <c r="C52" s="6"/>
      <c r="D52" s="6"/>
      <c r="E52" s="216"/>
      <c r="F52" s="16" t="str">
        <f t="shared" si="1"/>
        <v/>
      </c>
      <c r="G52" s="37"/>
      <c r="H52" s="58" t="str">
        <f t="shared" si="5"/>
        <v/>
      </c>
      <c r="I52" s="349" t="b">
        <f t="shared" si="3"/>
        <v>0</v>
      </c>
      <c r="J52" s="350">
        <f t="shared" si="6"/>
        <v>1</v>
      </c>
    </row>
    <row r="53" spans="1:10">
      <c r="A53" s="37">
        <v>42</v>
      </c>
      <c r="B53" s="6"/>
      <c r="C53" s="6"/>
      <c r="D53" s="6"/>
      <c r="E53" s="216"/>
      <c r="F53" s="16" t="str">
        <f t="shared" si="1"/>
        <v/>
      </c>
      <c r="G53" s="37"/>
      <c r="H53" s="58" t="str">
        <f t="shared" si="5"/>
        <v/>
      </c>
      <c r="I53" s="349" t="b">
        <f t="shared" si="3"/>
        <v>0</v>
      </c>
      <c r="J53" s="350">
        <f t="shared" si="6"/>
        <v>1</v>
      </c>
    </row>
    <row r="54" spans="1:10">
      <c r="A54" s="37">
        <v>43</v>
      </c>
      <c r="B54" s="6"/>
      <c r="C54" s="6"/>
      <c r="D54" s="6"/>
      <c r="E54" s="216"/>
      <c r="F54" s="16" t="str">
        <f t="shared" si="1"/>
        <v/>
      </c>
      <c r="G54" s="37"/>
      <c r="H54" s="58" t="str">
        <f t="shared" si="5"/>
        <v/>
      </c>
      <c r="I54" s="349" t="b">
        <f t="shared" si="3"/>
        <v>0</v>
      </c>
      <c r="J54" s="350">
        <f t="shared" si="6"/>
        <v>1</v>
      </c>
    </row>
    <row r="55" spans="1:10">
      <c r="A55" s="37">
        <v>44</v>
      </c>
      <c r="B55" s="6"/>
      <c r="C55" s="6"/>
      <c r="D55" s="6"/>
      <c r="E55" s="216"/>
      <c r="F55" s="16" t="str">
        <f t="shared" si="1"/>
        <v/>
      </c>
      <c r="G55" s="37"/>
      <c r="H55" s="58" t="str">
        <f t="shared" si="5"/>
        <v/>
      </c>
      <c r="I55" s="349" t="b">
        <f t="shared" si="3"/>
        <v>0</v>
      </c>
      <c r="J55" s="350">
        <f t="shared" si="6"/>
        <v>1</v>
      </c>
    </row>
    <row r="56" spans="1:10">
      <c r="A56" s="37">
        <v>45</v>
      </c>
      <c r="B56" s="6"/>
      <c r="C56" s="6"/>
      <c r="D56" s="6"/>
      <c r="E56" s="216"/>
      <c r="F56" s="16" t="str">
        <f t="shared" si="1"/>
        <v/>
      </c>
      <c r="G56" s="37"/>
      <c r="H56" s="58" t="str">
        <f t="shared" si="5"/>
        <v/>
      </c>
      <c r="I56" s="349" t="b">
        <f t="shared" si="3"/>
        <v>0</v>
      </c>
      <c r="J56" s="350">
        <f t="shared" si="6"/>
        <v>1</v>
      </c>
    </row>
    <row r="57" spans="1:10">
      <c r="A57" s="37">
        <v>46</v>
      </c>
      <c r="B57" s="6"/>
      <c r="C57" s="6"/>
      <c r="D57" s="6"/>
      <c r="E57" s="216"/>
      <c r="F57" s="16" t="str">
        <f t="shared" si="1"/>
        <v/>
      </c>
      <c r="G57" s="37"/>
      <c r="H57" s="58" t="str">
        <f t="shared" si="5"/>
        <v/>
      </c>
      <c r="I57" s="349" t="b">
        <f t="shared" si="3"/>
        <v>0</v>
      </c>
      <c r="J57" s="350">
        <f t="shared" si="6"/>
        <v>1</v>
      </c>
    </row>
    <row r="58" spans="1:10">
      <c r="A58" s="37">
        <v>47</v>
      </c>
      <c r="B58" s="6"/>
      <c r="C58" s="6"/>
      <c r="D58" s="6"/>
      <c r="E58" s="216"/>
      <c r="F58" s="16" t="str">
        <f t="shared" si="1"/>
        <v/>
      </c>
      <c r="G58" s="37"/>
      <c r="H58" s="58" t="str">
        <f t="shared" si="5"/>
        <v/>
      </c>
      <c r="I58" s="349" t="b">
        <f t="shared" si="3"/>
        <v>0</v>
      </c>
      <c r="J58" s="350">
        <f t="shared" si="6"/>
        <v>1</v>
      </c>
    </row>
    <row r="59" spans="1:10">
      <c r="A59" s="37">
        <v>48</v>
      </c>
      <c r="B59" s="6"/>
      <c r="C59" s="6"/>
      <c r="D59" s="6"/>
      <c r="E59" s="216"/>
      <c r="F59" s="16" t="str">
        <f t="shared" si="1"/>
        <v/>
      </c>
      <c r="G59" s="37"/>
      <c r="H59" s="58" t="str">
        <f t="shared" si="5"/>
        <v/>
      </c>
      <c r="I59" s="349" t="b">
        <f t="shared" si="3"/>
        <v>0</v>
      </c>
      <c r="J59" s="350">
        <f t="shared" si="6"/>
        <v>1</v>
      </c>
    </row>
    <row r="60" spans="1:10">
      <c r="A60" s="37">
        <v>49</v>
      </c>
      <c r="B60" s="6"/>
      <c r="C60" s="6"/>
      <c r="D60" s="6"/>
      <c r="E60" s="216"/>
      <c r="F60" s="16" t="str">
        <f t="shared" si="1"/>
        <v/>
      </c>
      <c r="G60" s="37"/>
      <c r="H60" s="58" t="str">
        <f t="shared" si="5"/>
        <v/>
      </c>
      <c r="I60" s="349" t="b">
        <f t="shared" si="3"/>
        <v>0</v>
      </c>
      <c r="J60" s="350">
        <f t="shared" si="6"/>
        <v>1</v>
      </c>
    </row>
    <row r="61" spans="1:10">
      <c r="A61" s="37">
        <v>50</v>
      </c>
      <c r="B61" s="6"/>
      <c r="C61" s="6"/>
      <c r="D61" s="6"/>
      <c r="E61" s="216"/>
      <c r="F61" s="16" t="str">
        <f t="shared" si="1"/>
        <v/>
      </c>
      <c r="G61" s="37"/>
      <c r="H61" s="58" t="str">
        <f t="shared" si="5"/>
        <v/>
      </c>
      <c r="I61" s="349" t="b">
        <f t="shared" si="3"/>
        <v>0</v>
      </c>
      <c r="J61" s="350">
        <f t="shared" si="6"/>
        <v>1</v>
      </c>
    </row>
    <row r="62" spans="1:10">
      <c r="A62" s="37">
        <v>51</v>
      </c>
      <c r="B62" s="6"/>
      <c r="C62" s="6"/>
      <c r="D62" s="6"/>
      <c r="E62" s="216"/>
      <c r="F62" s="16" t="str">
        <f t="shared" si="1"/>
        <v/>
      </c>
      <c r="G62" s="37"/>
      <c r="H62" s="58" t="str">
        <f t="shared" si="5"/>
        <v/>
      </c>
      <c r="I62" s="349" t="b">
        <f t="shared" si="3"/>
        <v>0</v>
      </c>
      <c r="J62" s="350">
        <f t="shared" si="6"/>
        <v>1</v>
      </c>
    </row>
    <row r="63" spans="1:10">
      <c r="A63" s="37">
        <v>52</v>
      </c>
      <c r="B63" s="6"/>
      <c r="C63" s="6"/>
      <c r="D63" s="6"/>
      <c r="E63" s="216"/>
      <c r="F63" s="16" t="str">
        <f t="shared" si="1"/>
        <v/>
      </c>
      <c r="G63" s="37"/>
      <c r="H63" s="58" t="str">
        <f t="shared" si="5"/>
        <v/>
      </c>
      <c r="I63" s="349" t="b">
        <f t="shared" si="3"/>
        <v>0</v>
      </c>
      <c r="J63" s="350">
        <f t="shared" si="6"/>
        <v>1</v>
      </c>
    </row>
    <row r="64" spans="1:10">
      <c r="A64" s="37">
        <v>53</v>
      </c>
      <c r="B64" s="6"/>
      <c r="C64" s="6"/>
      <c r="D64" s="6"/>
      <c r="E64" s="216"/>
      <c r="F64" s="16" t="str">
        <f t="shared" si="1"/>
        <v/>
      </c>
      <c r="G64" s="37"/>
      <c r="H64" s="58" t="str">
        <f t="shared" si="5"/>
        <v/>
      </c>
      <c r="I64" s="349" t="b">
        <f t="shared" si="3"/>
        <v>0</v>
      </c>
      <c r="J64" s="350">
        <f t="shared" si="6"/>
        <v>1</v>
      </c>
    </row>
    <row r="65" spans="1:10">
      <c r="A65" s="37">
        <v>54</v>
      </c>
      <c r="B65" s="6"/>
      <c r="C65" s="6"/>
      <c r="D65" s="6"/>
      <c r="E65" s="216"/>
      <c r="F65" s="16" t="str">
        <f t="shared" si="1"/>
        <v/>
      </c>
      <c r="G65" s="37"/>
      <c r="H65" s="58" t="str">
        <f t="shared" si="5"/>
        <v/>
      </c>
      <c r="I65" s="349" t="b">
        <f t="shared" si="3"/>
        <v>0</v>
      </c>
      <c r="J65" s="350">
        <f t="shared" si="6"/>
        <v>1</v>
      </c>
    </row>
    <row r="66" spans="1:10">
      <c r="A66" s="37">
        <v>55</v>
      </c>
      <c r="B66" s="6"/>
      <c r="C66" s="6"/>
      <c r="D66" s="6"/>
      <c r="E66" s="216"/>
      <c r="F66" s="16" t="str">
        <f t="shared" si="1"/>
        <v/>
      </c>
      <c r="G66" s="37"/>
      <c r="H66" s="58" t="str">
        <f t="shared" si="5"/>
        <v/>
      </c>
      <c r="I66" s="349" t="b">
        <f t="shared" si="3"/>
        <v>0</v>
      </c>
      <c r="J66" s="350">
        <f t="shared" si="6"/>
        <v>1</v>
      </c>
    </row>
    <row r="67" spans="1:10">
      <c r="A67" s="37">
        <v>56</v>
      </c>
      <c r="B67" s="6"/>
      <c r="C67" s="6"/>
      <c r="D67" s="6"/>
      <c r="E67" s="216"/>
      <c r="F67" s="16" t="str">
        <f t="shared" si="1"/>
        <v/>
      </c>
      <c r="G67" s="37"/>
      <c r="H67" s="58" t="str">
        <f t="shared" si="5"/>
        <v/>
      </c>
      <c r="I67" s="349" t="b">
        <f t="shared" si="3"/>
        <v>0</v>
      </c>
      <c r="J67" s="350">
        <f t="shared" si="6"/>
        <v>1</v>
      </c>
    </row>
    <row r="68" spans="1:10">
      <c r="A68" s="37">
        <v>57</v>
      </c>
      <c r="B68" s="6"/>
      <c r="C68" s="6"/>
      <c r="D68" s="6"/>
      <c r="E68" s="216"/>
      <c r="F68" s="16" t="str">
        <f t="shared" si="1"/>
        <v/>
      </c>
      <c r="G68" s="37"/>
      <c r="H68" s="58" t="str">
        <f t="shared" si="5"/>
        <v/>
      </c>
      <c r="I68" s="349" t="b">
        <f t="shared" si="3"/>
        <v>0</v>
      </c>
      <c r="J68" s="350">
        <f t="shared" si="6"/>
        <v>1</v>
      </c>
    </row>
    <row r="69" spans="1:10">
      <c r="A69" s="37">
        <v>58</v>
      </c>
      <c r="B69" s="6"/>
      <c r="C69" s="6"/>
      <c r="D69" s="6"/>
      <c r="E69" s="216"/>
      <c r="F69" s="16" t="str">
        <f t="shared" si="1"/>
        <v/>
      </c>
      <c r="G69" s="37"/>
      <c r="H69" s="58" t="str">
        <f t="shared" si="5"/>
        <v/>
      </c>
      <c r="I69" s="349" t="b">
        <f t="shared" si="3"/>
        <v>0</v>
      </c>
      <c r="J69" s="350">
        <f t="shared" si="6"/>
        <v>1</v>
      </c>
    </row>
    <row r="70" spans="1:10">
      <c r="A70" s="37">
        <v>59</v>
      </c>
      <c r="B70" s="6"/>
      <c r="C70" s="6"/>
      <c r="D70" s="6"/>
      <c r="E70" s="216"/>
      <c r="F70" s="16" t="str">
        <f t="shared" si="1"/>
        <v/>
      </c>
      <c r="G70" s="37"/>
      <c r="H70" s="58" t="str">
        <f t="shared" si="5"/>
        <v/>
      </c>
      <c r="I70" s="349" t="b">
        <f t="shared" si="3"/>
        <v>0</v>
      </c>
      <c r="J70" s="350">
        <f t="shared" si="6"/>
        <v>1</v>
      </c>
    </row>
    <row r="71" spans="1:10">
      <c r="A71" s="37">
        <v>60</v>
      </c>
      <c r="B71" s="6"/>
      <c r="C71" s="6"/>
      <c r="D71" s="6"/>
      <c r="E71" s="216"/>
      <c r="F71" s="16" t="str">
        <f t="shared" si="1"/>
        <v/>
      </c>
      <c r="G71" s="37"/>
      <c r="H71" s="58" t="str">
        <f t="shared" si="5"/>
        <v/>
      </c>
      <c r="I71" s="349" t="b">
        <f t="shared" si="3"/>
        <v>0</v>
      </c>
      <c r="J71" s="350">
        <f t="shared" si="6"/>
        <v>1</v>
      </c>
    </row>
    <row r="72" spans="1:10">
      <c r="A72" s="37">
        <v>61</v>
      </c>
      <c r="B72" s="6"/>
      <c r="C72" s="6"/>
      <c r="D72" s="6"/>
      <c r="E72" s="216"/>
      <c r="F72" s="16" t="str">
        <f t="shared" si="1"/>
        <v/>
      </c>
      <c r="G72" s="37"/>
      <c r="H72" s="58" t="str">
        <f t="shared" si="5"/>
        <v/>
      </c>
      <c r="I72" s="349" t="b">
        <f t="shared" si="3"/>
        <v>0</v>
      </c>
      <c r="J72" s="350">
        <f t="shared" si="6"/>
        <v>1</v>
      </c>
    </row>
    <row r="73" spans="1:10">
      <c r="A73" s="37">
        <v>62</v>
      </c>
      <c r="B73" s="6"/>
      <c r="C73" s="6"/>
      <c r="D73" s="6"/>
      <c r="E73" s="216"/>
      <c r="F73" s="16" t="str">
        <f t="shared" si="1"/>
        <v/>
      </c>
      <c r="G73" s="37"/>
      <c r="H73" s="58" t="str">
        <f t="shared" si="5"/>
        <v/>
      </c>
      <c r="I73" s="349" t="b">
        <f t="shared" si="3"/>
        <v>0</v>
      </c>
      <c r="J73" s="350">
        <f t="shared" si="6"/>
        <v>1</v>
      </c>
    </row>
    <row r="74" spans="1:10">
      <c r="A74" s="37">
        <v>63</v>
      </c>
      <c r="B74" s="6"/>
      <c r="C74" s="6"/>
      <c r="D74" s="6"/>
      <c r="E74" s="216"/>
      <c r="F74" s="16" t="str">
        <f t="shared" si="1"/>
        <v/>
      </c>
      <c r="G74" s="37"/>
      <c r="H74" s="58" t="str">
        <f t="shared" si="5"/>
        <v/>
      </c>
      <c r="I74" s="349" t="b">
        <f t="shared" si="3"/>
        <v>0</v>
      </c>
      <c r="J74" s="350">
        <f t="shared" si="6"/>
        <v>1</v>
      </c>
    </row>
    <row r="75" spans="1:10">
      <c r="A75" s="37">
        <v>64</v>
      </c>
      <c r="B75" s="6"/>
      <c r="C75" s="6"/>
      <c r="D75" s="6"/>
      <c r="E75" s="216"/>
      <c r="F75" s="16" t="str">
        <f t="shared" si="1"/>
        <v/>
      </c>
      <c r="G75" s="37"/>
      <c r="H75" s="58" t="str">
        <f t="shared" si="5"/>
        <v/>
      </c>
      <c r="I75" s="349" t="b">
        <f t="shared" si="3"/>
        <v>0</v>
      </c>
      <c r="J75" s="350">
        <f t="shared" si="6"/>
        <v>1</v>
      </c>
    </row>
    <row r="76" spans="1:10">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c r="A77" s="37">
        <v>66</v>
      </c>
      <c r="B77" s="6"/>
      <c r="C77" s="6"/>
      <c r="D77" s="6"/>
      <c r="E77" s="216"/>
      <c r="F77" s="16" t="str">
        <f t="shared" si="7"/>
        <v/>
      </c>
      <c r="G77" s="37"/>
      <c r="H77" s="58" t="str">
        <f t="shared" si="8"/>
        <v/>
      </c>
      <c r="I77" s="349" t="b">
        <f t="shared" si="9"/>
        <v>0</v>
      </c>
      <c r="J77" s="350">
        <f t="shared" si="10"/>
        <v>1</v>
      </c>
    </row>
    <row r="78" spans="1:10">
      <c r="A78" s="37">
        <v>67</v>
      </c>
      <c r="B78" s="6"/>
      <c r="C78" s="6"/>
      <c r="D78" s="6"/>
      <c r="E78" s="216"/>
      <c r="F78" s="16" t="str">
        <f t="shared" si="7"/>
        <v/>
      </c>
      <c r="G78" s="37"/>
      <c r="H78" s="58" t="str">
        <f t="shared" si="8"/>
        <v/>
      </c>
      <c r="I78" s="349" t="b">
        <f t="shared" si="9"/>
        <v>0</v>
      </c>
      <c r="J78" s="350">
        <f t="shared" si="10"/>
        <v>1</v>
      </c>
    </row>
    <row r="79" spans="1:10">
      <c r="A79" s="37">
        <v>68</v>
      </c>
      <c r="B79" s="6"/>
      <c r="C79" s="6"/>
      <c r="D79" s="6"/>
      <c r="E79" s="216"/>
      <c r="F79" s="16" t="str">
        <f t="shared" si="7"/>
        <v/>
      </c>
      <c r="G79" s="37"/>
      <c r="H79" s="58" t="str">
        <f t="shared" si="8"/>
        <v/>
      </c>
      <c r="I79" s="349" t="b">
        <f t="shared" si="9"/>
        <v>0</v>
      </c>
      <c r="J79" s="350">
        <f t="shared" si="10"/>
        <v>1</v>
      </c>
    </row>
    <row r="80" spans="1:10">
      <c r="A80" s="37">
        <v>69</v>
      </c>
      <c r="B80" s="6"/>
      <c r="C80" s="6"/>
      <c r="D80" s="6"/>
      <c r="E80" s="216"/>
      <c r="F80" s="16" t="str">
        <f t="shared" si="7"/>
        <v/>
      </c>
      <c r="G80" s="37"/>
      <c r="H80" s="58" t="str">
        <f t="shared" si="8"/>
        <v/>
      </c>
      <c r="I80" s="349" t="b">
        <f t="shared" si="9"/>
        <v>0</v>
      </c>
      <c r="J80" s="350">
        <f t="shared" si="10"/>
        <v>1</v>
      </c>
    </row>
    <row r="81" spans="1:10">
      <c r="A81" s="37">
        <v>70</v>
      </c>
      <c r="B81" s="6"/>
      <c r="C81" s="6"/>
      <c r="D81" s="6"/>
      <c r="E81" s="216"/>
      <c r="F81" s="16" t="str">
        <f t="shared" si="7"/>
        <v/>
      </c>
      <c r="G81" s="37"/>
      <c r="H81" s="58" t="str">
        <f t="shared" si="8"/>
        <v/>
      </c>
      <c r="I81" s="349" t="b">
        <f t="shared" si="9"/>
        <v>0</v>
      </c>
      <c r="J81" s="350">
        <f t="shared" si="10"/>
        <v>1</v>
      </c>
    </row>
    <row r="82" spans="1:10">
      <c r="A82" s="37">
        <v>71</v>
      </c>
      <c r="B82" s="6"/>
      <c r="C82" s="6"/>
      <c r="D82" s="6"/>
      <c r="E82" s="216"/>
      <c r="F82" s="16" t="str">
        <f t="shared" si="7"/>
        <v/>
      </c>
      <c r="G82" s="37"/>
      <c r="H82" s="58" t="str">
        <f t="shared" si="8"/>
        <v/>
      </c>
      <c r="I82" s="349" t="b">
        <f t="shared" si="9"/>
        <v>0</v>
      </c>
      <c r="J82" s="350">
        <f t="shared" si="10"/>
        <v>1</v>
      </c>
    </row>
    <row r="83" spans="1:10">
      <c r="A83" s="37">
        <v>72</v>
      </c>
      <c r="B83" s="6"/>
      <c r="C83" s="6"/>
      <c r="D83" s="6"/>
      <c r="E83" s="216"/>
      <c r="F83" s="16" t="str">
        <f t="shared" si="7"/>
        <v/>
      </c>
      <c r="G83" s="37"/>
      <c r="H83" s="58" t="str">
        <f t="shared" si="8"/>
        <v/>
      </c>
      <c r="I83" s="349" t="b">
        <f t="shared" si="9"/>
        <v>0</v>
      </c>
      <c r="J83" s="350">
        <f t="shared" si="10"/>
        <v>1</v>
      </c>
    </row>
    <row r="84" spans="1:10">
      <c r="A84" s="37">
        <v>73</v>
      </c>
      <c r="B84" s="6"/>
      <c r="C84" s="6"/>
      <c r="D84" s="6"/>
      <c r="E84" s="216"/>
      <c r="F84" s="16" t="str">
        <f t="shared" si="7"/>
        <v/>
      </c>
      <c r="G84" s="37"/>
      <c r="H84" s="58" t="str">
        <f t="shared" si="8"/>
        <v/>
      </c>
      <c r="I84" s="349" t="b">
        <f t="shared" si="9"/>
        <v>0</v>
      </c>
      <c r="J84" s="350">
        <f t="shared" si="10"/>
        <v>1</v>
      </c>
    </row>
    <row r="85" spans="1:10">
      <c r="A85" s="37">
        <v>74</v>
      </c>
      <c r="B85" s="6"/>
      <c r="C85" s="6"/>
      <c r="D85" s="6"/>
      <c r="E85" s="216"/>
      <c r="F85" s="16" t="str">
        <f t="shared" si="7"/>
        <v/>
      </c>
      <c r="G85" s="37"/>
      <c r="H85" s="58" t="str">
        <f t="shared" si="8"/>
        <v/>
      </c>
      <c r="I85" s="349" t="b">
        <f t="shared" si="9"/>
        <v>0</v>
      </c>
      <c r="J85" s="350">
        <f t="shared" si="10"/>
        <v>1</v>
      </c>
    </row>
    <row r="86" spans="1:10">
      <c r="A86" s="37">
        <v>75</v>
      </c>
      <c r="B86" s="6"/>
      <c r="C86" s="6"/>
      <c r="D86" s="6"/>
      <c r="E86" s="216"/>
      <c r="F86" s="16" t="str">
        <f t="shared" si="7"/>
        <v/>
      </c>
      <c r="G86" s="37"/>
      <c r="H86" s="58" t="str">
        <f t="shared" si="8"/>
        <v/>
      </c>
      <c r="I86" s="349" t="b">
        <f t="shared" si="9"/>
        <v>0</v>
      </c>
      <c r="J86" s="350">
        <f t="shared" si="10"/>
        <v>1</v>
      </c>
    </row>
    <row r="87" spans="1:10">
      <c r="A87" s="37">
        <v>76</v>
      </c>
      <c r="B87" s="6"/>
      <c r="C87" s="6"/>
      <c r="D87" s="6"/>
      <c r="E87" s="216"/>
      <c r="F87" s="16" t="str">
        <f t="shared" si="7"/>
        <v/>
      </c>
      <c r="G87" s="37"/>
      <c r="H87" s="58" t="str">
        <f t="shared" si="8"/>
        <v/>
      </c>
      <c r="I87" s="349" t="b">
        <f t="shared" si="9"/>
        <v>0</v>
      </c>
      <c r="J87" s="350">
        <f t="shared" si="10"/>
        <v>1</v>
      </c>
    </row>
    <row r="88" spans="1:10">
      <c r="A88" s="37">
        <v>77</v>
      </c>
      <c r="B88" s="6"/>
      <c r="C88" s="6"/>
      <c r="D88" s="6"/>
      <c r="E88" s="216"/>
      <c r="F88" s="16" t="str">
        <f t="shared" si="7"/>
        <v/>
      </c>
      <c r="G88" s="37"/>
      <c r="H88" s="58" t="str">
        <f t="shared" si="8"/>
        <v/>
      </c>
      <c r="I88" s="349" t="b">
        <f t="shared" si="9"/>
        <v>0</v>
      </c>
      <c r="J88" s="350">
        <f t="shared" si="10"/>
        <v>1</v>
      </c>
    </row>
    <row r="89" spans="1:10">
      <c r="A89" s="37">
        <v>78</v>
      </c>
      <c r="B89" s="6"/>
      <c r="C89" s="6"/>
      <c r="D89" s="6"/>
      <c r="E89" s="216"/>
      <c r="F89" s="16" t="str">
        <f t="shared" si="7"/>
        <v/>
      </c>
      <c r="G89" s="37"/>
      <c r="H89" s="58" t="str">
        <f t="shared" si="8"/>
        <v/>
      </c>
      <c r="I89" s="349" t="b">
        <f t="shared" si="9"/>
        <v>0</v>
      </c>
      <c r="J89" s="350">
        <f t="shared" si="10"/>
        <v>1</v>
      </c>
    </row>
    <row r="90" spans="1:10">
      <c r="A90" s="37">
        <v>79</v>
      </c>
      <c r="B90" s="6"/>
      <c r="C90" s="6"/>
      <c r="D90" s="6"/>
      <c r="E90" s="216"/>
      <c r="F90" s="16" t="str">
        <f t="shared" si="7"/>
        <v/>
      </c>
      <c r="G90" s="37"/>
      <c r="H90" s="58" t="str">
        <f t="shared" si="8"/>
        <v/>
      </c>
      <c r="I90" s="349" t="b">
        <f t="shared" si="9"/>
        <v>0</v>
      </c>
      <c r="J90" s="350">
        <f t="shared" si="10"/>
        <v>1</v>
      </c>
    </row>
    <row r="91" spans="1:10">
      <c r="A91" s="37">
        <v>80</v>
      </c>
      <c r="B91" s="6"/>
      <c r="C91" s="6"/>
      <c r="D91" s="6"/>
      <c r="E91" s="216"/>
      <c r="F91" s="16" t="str">
        <f t="shared" si="7"/>
        <v/>
      </c>
      <c r="G91" s="37"/>
      <c r="H91" s="58" t="str">
        <f t="shared" si="8"/>
        <v/>
      </c>
      <c r="I91" s="349" t="b">
        <f t="shared" si="9"/>
        <v>0</v>
      </c>
      <c r="J91" s="350">
        <f t="shared" si="10"/>
        <v>1</v>
      </c>
    </row>
    <row r="92" spans="1:10">
      <c r="A92" s="37">
        <v>81</v>
      </c>
      <c r="B92" s="6"/>
      <c r="C92" s="6"/>
      <c r="D92" s="6"/>
      <c r="E92" s="216"/>
      <c r="F92" s="16" t="str">
        <f t="shared" si="7"/>
        <v/>
      </c>
      <c r="G92" s="37"/>
      <c r="H92" s="58" t="str">
        <f t="shared" si="8"/>
        <v/>
      </c>
      <c r="I92" s="349" t="b">
        <f t="shared" si="9"/>
        <v>0</v>
      </c>
      <c r="J92" s="350">
        <f t="shared" si="10"/>
        <v>1</v>
      </c>
    </row>
    <row r="93" spans="1:10">
      <c r="A93" s="37">
        <v>82</v>
      </c>
      <c r="B93" s="6"/>
      <c r="C93" s="6"/>
      <c r="D93" s="6"/>
      <c r="E93" s="216"/>
      <c r="F93" s="16" t="str">
        <f t="shared" si="7"/>
        <v/>
      </c>
      <c r="G93" s="37"/>
      <c r="H93" s="58" t="str">
        <f t="shared" si="8"/>
        <v/>
      </c>
      <c r="I93" s="349" t="b">
        <f t="shared" si="9"/>
        <v>0</v>
      </c>
      <c r="J93" s="350">
        <f t="shared" si="10"/>
        <v>1</v>
      </c>
    </row>
    <row r="94" spans="1:10">
      <c r="A94" s="37">
        <v>83</v>
      </c>
      <c r="B94" s="6"/>
      <c r="C94" s="6"/>
      <c r="D94" s="6"/>
      <c r="E94" s="216"/>
      <c r="F94" s="16" t="str">
        <f t="shared" si="7"/>
        <v/>
      </c>
      <c r="G94" s="37"/>
      <c r="H94" s="58" t="str">
        <f t="shared" si="8"/>
        <v/>
      </c>
      <c r="I94" s="349" t="b">
        <f t="shared" si="9"/>
        <v>0</v>
      </c>
      <c r="J94" s="350">
        <f t="shared" si="10"/>
        <v>1</v>
      </c>
    </row>
    <row r="95" spans="1:10">
      <c r="A95" s="37">
        <v>84</v>
      </c>
      <c r="B95" s="6"/>
      <c r="C95" s="6"/>
      <c r="D95" s="6"/>
      <c r="E95" s="216"/>
      <c r="F95" s="16" t="str">
        <f t="shared" si="7"/>
        <v/>
      </c>
      <c r="G95" s="37"/>
      <c r="H95" s="58" t="str">
        <f t="shared" si="8"/>
        <v/>
      </c>
      <c r="I95" s="349" t="b">
        <f t="shared" si="9"/>
        <v>0</v>
      </c>
      <c r="J95" s="350">
        <f t="shared" si="10"/>
        <v>1</v>
      </c>
    </row>
    <row r="96" spans="1:10">
      <c r="A96" s="37">
        <v>85</v>
      </c>
      <c r="B96" s="6"/>
      <c r="C96" s="6"/>
      <c r="D96" s="6"/>
      <c r="E96" s="216"/>
      <c r="F96" s="16" t="str">
        <f t="shared" si="7"/>
        <v/>
      </c>
      <c r="G96" s="37"/>
      <c r="H96" s="58" t="str">
        <f t="shared" si="8"/>
        <v/>
      </c>
      <c r="I96" s="349" t="b">
        <f t="shared" si="9"/>
        <v>0</v>
      </c>
      <c r="J96" s="350">
        <f t="shared" si="10"/>
        <v>1</v>
      </c>
    </row>
    <row r="97" spans="1:10">
      <c r="A97" s="37">
        <v>86</v>
      </c>
      <c r="B97" s="6"/>
      <c r="C97" s="6"/>
      <c r="D97" s="6"/>
      <c r="E97" s="216"/>
      <c r="F97" s="16" t="str">
        <f t="shared" si="7"/>
        <v/>
      </c>
      <c r="G97" s="37"/>
      <c r="H97" s="58" t="str">
        <f t="shared" si="8"/>
        <v/>
      </c>
      <c r="I97" s="349" t="b">
        <f t="shared" si="9"/>
        <v>0</v>
      </c>
      <c r="J97" s="350">
        <f t="shared" si="10"/>
        <v>1</v>
      </c>
    </row>
    <row r="98" spans="1:10">
      <c r="A98" s="37">
        <v>87</v>
      </c>
      <c r="B98" s="6"/>
      <c r="C98" s="6"/>
      <c r="D98" s="6"/>
      <c r="E98" s="216"/>
      <c r="F98" s="16" t="str">
        <f t="shared" si="7"/>
        <v/>
      </c>
      <c r="G98" s="37"/>
      <c r="H98" s="58" t="str">
        <f t="shared" si="8"/>
        <v/>
      </c>
      <c r="I98" s="349" t="b">
        <f t="shared" si="9"/>
        <v>0</v>
      </c>
      <c r="J98" s="350">
        <f t="shared" si="10"/>
        <v>1</v>
      </c>
    </row>
    <row r="99" spans="1:10">
      <c r="A99" s="37">
        <v>88</v>
      </c>
      <c r="B99" s="6"/>
      <c r="C99" s="6"/>
      <c r="D99" s="6"/>
      <c r="E99" s="216"/>
      <c r="F99" s="16" t="str">
        <f t="shared" si="7"/>
        <v/>
      </c>
      <c r="G99" s="37"/>
      <c r="H99" s="58" t="str">
        <f t="shared" si="8"/>
        <v/>
      </c>
      <c r="I99" s="349" t="b">
        <f t="shared" si="9"/>
        <v>0</v>
      </c>
      <c r="J99" s="350">
        <f t="shared" si="10"/>
        <v>1</v>
      </c>
    </row>
    <row r="100" spans="1:10">
      <c r="A100" s="37">
        <v>89</v>
      </c>
      <c r="B100" s="6"/>
      <c r="C100" s="6"/>
      <c r="D100" s="6"/>
      <c r="E100" s="216"/>
      <c r="F100" s="16" t="str">
        <f t="shared" si="7"/>
        <v/>
      </c>
      <c r="G100" s="37"/>
      <c r="H100" s="58" t="str">
        <f t="shared" si="8"/>
        <v/>
      </c>
      <c r="I100" s="349" t="b">
        <f t="shared" si="9"/>
        <v>0</v>
      </c>
      <c r="J100" s="350">
        <f t="shared" si="10"/>
        <v>1</v>
      </c>
    </row>
    <row r="101" spans="1:10">
      <c r="A101" s="37">
        <v>90</v>
      </c>
      <c r="B101" s="6"/>
      <c r="C101" s="6"/>
      <c r="D101" s="6"/>
      <c r="E101" s="216"/>
      <c r="F101" s="16" t="str">
        <f t="shared" si="7"/>
        <v/>
      </c>
      <c r="G101" s="37"/>
      <c r="H101" s="58" t="str">
        <f t="shared" si="8"/>
        <v/>
      </c>
      <c r="I101" s="349" t="b">
        <f t="shared" si="9"/>
        <v>0</v>
      </c>
      <c r="J101" s="350">
        <f t="shared" si="10"/>
        <v>1</v>
      </c>
    </row>
    <row r="102" spans="1:10">
      <c r="A102" s="37">
        <v>91</v>
      </c>
      <c r="B102" s="6"/>
      <c r="C102" s="6"/>
      <c r="D102" s="6"/>
      <c r="E102" s="216"/>
      <c r="F102" s="16" t="str">
        <f t="shared" si="7"/>
        <v/>
      </c>
      <c r="G102" s="37"/>
      <c r="H102" s="58" t="str">
        <f t="shared" si="8"/>
        <v/>
      </c>
      <c r="I102" s="349" t="b">
        <f t="shared" si="9"/>
        <v>0</v>
      </c>
      <c r="J102" s="350">
        <f t="shared" si="10"/>
        <v>1</v>
      </c>
    </row>
    <row r="103" spans="1:10">
      <c r="A103" s="37">
        <v>92</v>
      </c>
      <c r="B103" s="6"/>
      <c r="C103" s="6"/>
      <c r="D103" s="6"/>
      <c r="E103" s="216"/>
      <c r="F103" s="16" t="str">
        <f t="shared" si="7"/>
        <v/>
      </c>
      <c r="G103" s="37"/>
      <c r="H103" s="58" t="str">
        <f t="shared" si="8"/>
        <v/>
      </c>
      <c r="I103" s="349" t="b">
        <f t="shared" si="9"/>
        <v>0</v>
      </c>
      <c r="J103" s="350">
        <f t="shared" si="10"/>
        <v>1</v>
      </c>
    </row>
    <row r="104" spans="1:10">
      <c r="A104" s="37">
        <v>93</v>
      </c>
      <c r="B104" s="6"/>
      <c r="C104" s="6"/>
      <c r="D104" s="6"/>
      <c r="E104" s="216"/>
      <c r="F104" s="16" t="str">
        <f t="shared" si="7"/>
        <v/>
      </c>
      <c r="G104" s="37"/>
      <c r="H104" s="58" t="str">
        <f t="shared" si="8"/>
        <v/>
      </c>
      <c r="I104" s="349" t="b">
        <f t="shared" si="9"/>
        <v>0</v>
      </c>
      <c r="J104" s="350">
        <f t="shared" si="10"/>
        <v>1</v>
      </c>
    </row>
    <row r="105" spans="1:10">
      <c r="A105" s="37">
        <v>94</v>
      </c>
      <c r="B105" s="6"/>
      <c r="C105" s="6"/>
      <c r="D105" s="6"/>
      <c r="E105" s="216"/>
      <c r="F105" s="16" t="str">
        <f t="shared" si="7"/>
        <v/>
      </c>
      <c r="G105" s="37"/>
      <c r="H105" s="58" t="str">
        <f t="shared" si="8"/>
        <v/>
      </c>
      <c r="I105" s="349" t="b">
        <f t="shared" si="9"/>
        <v>0</v>
      </c>
      <c r="J105" s="350">
        <f t="shared" si="10"/>
        <v>1</v>
      </c>
    </row>
    <row r="106" spans="1:10">
      <c r="A106" s="37">
        <v>95</v>
      </c>
      <c r="B106" s="6"/>
      <c r="C106" s="6"/>
      <c r="D106" s="6"/>
      <c r="E106" s="216"/>
      <c r="F106" s="16" t="str">
        <f t="shared" si="7"/>
        <v/>
      </c>
      <c r="G106" s="37"/>
      <c r="H106" s="58" t="str">
        <f t="shared" si="8"/>
        <v/>
      </c>
      <c r="I106" s="349" t="b">
        <f t="shared" si="9"/>
        <v>0</v>
      </c>
      <c r="J106" s="350">
        <f t="shared" si="10"/>
        <v>1</v>
      </c>
    </row>
    <row r="107" spans="1:10">
      <c r="A107" s="37">
        <v>96</v>
      </c>
      <c r="B107" s="6"/>
      <c r="C107" s="6"/>
      <c r="D107" s="6"/>
      <c r="E107" s="216"/>
      <c r="F107" s="16" t="str">
        <f t="shared" si="7"/>
        <v/>
      </c>
      <c r="G107" s="37"/>
      <c r="H107" s="58" t="str">
        <f t="shared" si="8"/>
        <v/>
      </c>
      <c r="I107" s="349" t="b">
        <f t="shared" si="9"/>
        <v>0</v>
      </c>
      <c r="J107" s="350">
        <f t="shared" si="10"/>
        <v>1</v>
      </c>
    </row>
    <row r="108" spans="1:10">
      <c r="A108" s="37">
        <v>97</v>
      </c>
      <c r="B108" s="6"/>
      <c r="C108" s="6"/>
      <c r="D108" s="6"/>
      <c r="E108" s="216"/>
      <c r="F108" s="16" t="str">
        <f t="shared" si="7"/>
        <v/>
      </c>
      <c r="G108" s="37"/>
      <c r="H108" s="58" t="str">
        <f t="shared" si="8"/>
        <v/>
      </c>
      <c r="I108" s="349" t="b">
        <f t="shared" si="9"/>
        <v>0</v>
      </c>
      <c r="J108" s="350">
        <f t="shared" si="10"/>
        <v>1</v>
      </c>
    </row>
    <row r="109" spans="1:10">
      <c r="A109" s="37">
        <v>98</v>
      </c>
      <c r="B109" s="6"/>
      <c r="C109" s="6"/>
      <c r="D109" s="6"/>
      <c r="E109" s="216"/>
      <c r="F109" s="16" t="str">
        <f t="shared" si="7"/>
        <v/>
      </c>
      <c r="G109" s="37"/>
      <c r="H109" s="58" t="str">
        <f t="shared" si="8"/>
        <v/>
      </c>
      <c r="I109" s="349" t="b">
        <f t="shared" si="9"/>
        <v>0</v>
      </c>
      <c r="J109" s="350">
        <f t="shared" si="10"/>
        <v>1</v>
      </c>
    </row>
    <row r="110" spans="1:10">
      <c r="A110" s="143">
        <v>99</v>
      </c>
      <c r="B110" s="6"/>
      <c r="C110" s="6"/>
      <c r="D110" s="6"/>
      <c r="E110" s="216"/>
      <c r="F110" s="16" t="str">
        <f t="shared" si="7"/>
        <v/>
      </c>
      <c r="G110" s="143"/>
      <c r="H110" s="58" t="str">
        <f t="shared" si="8"/>
        <v/>
      </c>
      <c r="I110" s="349" t="b">
        <f t="shared" si="9"/>
        <v>0</v>
      </c>
      <c r="J110" s="350">
        <f t="shared" si="10"/>
        <v>1</v>
      </c>
    </row>
    <row r="111" spans="1:10">
      <c r="A111" s="143">
        <v>100</v>
      </c>
      <c r="B111" s="144"/>
      <c r="C111" s="144"/>
      <c r="D111" s="144"/>
      <c r="E111" s="146"/>
      <c r="F111" s="16" t="str">
        <f t="shared" si="7"/>
        <v/>
      </c>
      <c r="G111" s="143"/>
    </row>
    <row r="112" spans="1:10">
      <c r="A112" s="143">
        <v>101</v>
      </c>
      <c r="B112" s="144"/>
      <c r="C112" s="144"/>
      <c r="D112" s="144"/>
      <c r="E112" s="146"/>
      <c r="F112" s="16" t="str">
        <f t="shared" si="7"/>
        <v/>
      </c>
      <c r="G112" s="143"/>
    </row>
    <row r="113" spans="1:19">
      <c r="A113" s="143">
        <v>102</v>
      </c>
      <c r="B113" s="144"/>
      <c r="C113" s="144"/>
      <c r="D113" s="144"/>
      <c r="E113" s="146"/>
      <c r="F113" s="16" t="str">
        <f t="shared" si="7"/>
        <v/>
      </c>
      <c r="G113" s="143"/>
    </row>
    <row r="114" spans="1:19">
      <c r="A114" s="143">
        <v>103</v>
      </c>
      <c r="B114" s="144"/>
      <c r="C114" s="144"/>
      <c r="D114" s="144"/>
      <c r="E114" s="146"/>
      <c r="F114" s="16" t="str">
        <f t="shared" si="7"/>
        <v/>
      </c>
      <c r="G114" s="143"/>
    </row>
    <row r="115" spans="1:19" s="70" customFormat="1">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XDapr8MafCly3WOE3Ta7tetGA8tQpUCl/V8/MnfkQ3i2VhYpG9M6nRaq+TsnD3l1j6TpFggiJ+fxBHXJLHhtw==" saltValue="KHxvE2GLCo3ayVgzF1b11A=="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topLeftCell="B8" zoomScaleNormal="100" workbookViewId="0">
      <selection activeCell="I12" sqref="I12"/>
    </sheetView>
  </sheetViews>
  <sheetFormatPr defaultColWidth="9.08984375" defaultRowHeight="15.5"/>
  <cols>
    <col min="1" max="1" width="5.6328125" style="60" customWidth="1"/>
    <col min="2" max="2" width="45.36328125" style="64" customWidth="1"/>
    <col min="3" max="3" width="38.6328125" style="64" customWidth="1"/>
    <col min="4" max="4" width="10.6328125" style="69" customWidth="1"/>
    <col min="5" max="5" width="17.6328125" style="64" customWidth="1"/>
    <col min="6" max="6" width="10.6328125" style="70" hidden="1" customWidth="1"/>
    <col min="7" max="7" width="9.08984375" style="71" hidden="1" customWidth="1"/>
    <col min="8" max="8" width="9.08984375" style="64" hidden="1" customWidth="1"/>
    <col min="9" max="18" width="9.08984375" style="64" customWidth="1"/>
    <col min="19" max="16384" width="9.0898437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Arhitectură și Urbanism</v>
      </c>
      <c r="D2" s="61"/>
      <c r="E2" s="63"/>
      <c r="F2" s="62"/>
      <c r="G2" s="289"/>
    </row>
    <row r="3" spans="1:8" s="60" customFormat="1">
      <c r="A3" s="346" t="str">
        <f>IF(ISBLANK(departament),"","Departamentul " &amp; departament)</f>
        <v>Departamentul Arhitectură</v>
      </c>
      <c r="D3" s="61"/>
      <c r="E3" s="63"/>
      <c r="F3" s="62"/>
      <c r="G3" s="289"/>
    </row>
    <row r="4" spans="1:8">
      <c r="A4" s="554" t="s">
        <v>785</v>
      </c>
      <c r="B4" s="554"/>
      <c r="C4" s="554"/>
      <c r="D4" s="554"/>
      <c r="E4" s="554"/>
      <c r="F4" s="226"/>
      <c r="G4" s="291"/>
    </row>
    <row r="5" spans="1:8">
      <c r="A5" s="554" t="s">
        <v>836</v>
      </c>
      <c r="B5" s="554"/>
      <c r="C5" s="554"/>
      <c r="D5" s="554"/>
      <c r="E5" s="554"/>
      <c r="F5" s="226"/>
    </row>
    <row r="6" spans="1:8" ht="13.5" customHeight="1">
      <c r="D6" s="64"/>
      <c r="E6" s="347" t="str">
        <f>CONCATENATE(functie," ",nume_candidat)</f>
        <v>Șef de lucrări Cristina-Maria POVIAN</v>
      </c>
    </row>
    <row r="7" spans="1:8" ht="18.75" customHeight="1">
      <c r="A7" s="552" t="s">
        <v>338</v>
      </c>
      <c r="B7" s="562" t="s">
        <v>829</v>
      </c>
      <c r="C7" s="562" t="s">
        <v>826</v>
      </c>
      <c r="D7" s="562" t="s">
        <v>2</v>
      </c>
      <c r="E7" s="552" t="s">
        <v>544</v>
      </c>
      <c r="F7" s="552" t="s">
        <v>4</v>
      </c>
      <c r="G7" s="573" t="s">
        <v>541</v>
      </c>
      <c r="H7" s="559" t="s">
        <v>551</v>
      </c>
    </row>
    <row r="8" spans="1:8" ht="18.75" customHeight="1">
      <c r="A8" s="569"/>
      <c r="B8" s="563"/>
      <c r="C8" s="563"/>
      <c r="D8" s="563"/>
      <c r="E8" s="569"/>
      <c r="F8" s="569"/>
      <c r="G8" s="574"/>
      <c r="H8" s="559"/>
    </row>
    <row r="9" spans="1:8" ht="18.75" customHeight="1">
      <c r="A9" s="569"/>
      <c r="B9" s="563"/>
      <c r="C9" s="563"/>
      <c r="D9" s="563"/>
      <c r="E9" s="553"/>
      <c r="F9" s="553"/>
      <c r="G9" s="574"/>
      <c r="H9" s="559"/>
    </row>
    <row r="10" spans="1:8" ht="18.75" customHeight="1">
      <c r="A10" s="553"/>
      <c r="B10" s="564"/>
      <c r="C10" s="564"/>
      <c r="D10" s="564"/>
      <c r="E10" s="348" t="str">
        <f>CONCATENATE("ultimii ",durata_evaluare," ani")</f>
        <v>ultimii 5 ani</v>
      </c>
      <c r="F10" s="348" t="str">
        <f>CONCATENATE("ultimii                                  ",durata_evaluare," ani")</f>
        <v>ultimii                                  5 ani</v>
      </c>
      <c r="G10" s="575"/>
      <c r="H10" s="559"/>
    </row>
    <row r="11" spans="1:8">
      <c r="A11" s="88"/>
      <c r="B11" s="65"/>
      <c r="C11" s="65"/>
      <c r="D11" s="30"/>
      <c r="E11" s="148">
        <f>SUMIF(E12:E1012,"&gt;0")</f>
        <v>250</v>
      </c>
      <c r="F11" s="4">
        <f t="shared" ref="F11" si="0">SUMIF(F12:F110,"&gt;0")</f>
        <v>5</v>
      </c>
      <c r="G11" s="298"/>
    </row>
    <row r="12" spans="1:8" ht="77.5">
      <c r="A12" s="37">
        <v>1</v>
      </c>
      <c r="B12" s="7" t="s">
        <v>1284</v>
      </c>
      <c r="C12" s="7" t="s">
        <v>830</v>
      </c>
      <c r="D12" s="505">
        <v>2021</v>
      </c>
      <c r="E12" s="16">
        <f t="shared" ref="E12:E43" si="1">IF(OR($B12="",$D12&lt;an_initial,$D12&gt;an_final),"",F12*(HLOOKUP(C12,i8punctaje,2,FALSE)))</f>
        <v>50</v>
      </c>
      <c r="F12" s="58">
        <f t="shared" ref="F12:F43" si="2">IF(OR($B12="",,$D12="",$D12&gt;an_final),"",IF($D12&gt;=an_initial,1,""))</f>
        <v>1</v>
      </c>
      <c r="G12" s="349" t="b">
        <f t="shared" ref="G12:G75" si="3">IF(nume_candidat="",FALSE,ISNUMBER(SEARCH(nume_candidat,$B12)))</f>
        <v>0</v>
      </c>
      <c r="H12" s="350">
        <f t="shared" ref="H12:H43" si="4">LEN(B12)-LEN(SUBSTITUTE(B12,",",""))+1</f>
        <v>3</v>
      </c>
    </row>
    <row r="13" spans="1:8" ht="77.5">
      <c r="A13" s="37">
        <v>2</v>
      </c>
      <c r="B13" s="7" t="s">
        <v>1285</v>
      </c>
      <c r="C13" s="7" t="s">
        <v>830</v>
      </c>
      <c r="D13" s="505">
        <v>2019</v>
      </c>
      <c r="E13" s="16">
        <f t="shared" si="1"/>
        <v>50</v>
      </c>
      <c r="F13" s="58">
        <f t="shared" si="2"/>
        <v>1</v>
      </c>
      <c r="G13" s="349" t="b">
        <f t="shared" si="3"/>
        <v>0</v>
      </c>
      <c r="H13" s="350">
        <f t="shared" si="4"/>
        <v>3</v>
      </c>
    </row>
    <row r="14" spans="1:8" ht="77.5">
      <c r="A14" s="37">
        <v>3</v>
      </c>
      <c r="B14" s="7" t="s">
        <v>1286</v>
      </c>
      <c r="C14" s="7" t="s">
        <v>830</v>
      </c>
      <c r="D14" s="505">
        <v>2018</v>
      </c>
      <c r="E14" s="16">
        <f t="shared" si="1"/>
        <v>50</v>
      </c>
      <c r="F14" s="58">
        <f t="shared" si="2"/>
        <v>1</v>
      </c>
      <c r="G14" s="349" t="b">
        <f t="shared" si="3"/>
        <v>0</v>
      </c>
      <c r="H14" s="350">
        <f t="shared" si="4"/>
        <v>3</v>
      </c>
    </row>
    <row r="15" spans="1:8" ht="124">
      <c r="A15" s="37">
        <v>4</v>
      </c>
      <c r="B15" s="6" t="s">
        <v>1317</v>
      </c>
      <c r="C15" s="6" t="s">
        <v>830</v>
      </c>
      <c r="D15" s="216">
        <v>2019</v>
      </c>
      <c r="E15" s="16">
        <f t="shared" si="1"/>
        <v>50</v>
      </c>
      <c r="F15" s="58">
        <f t="shared" si="2"/>
        <v>1</v>
      </c>
      <c r="G15" s="349" t="b">
        <f t="shared" si="3"/>
        <v>0</v>
      </c>
      <c r="H15" s="350">
        <f t="shared" si="4"/>
        <v>6</v>
      </c>
    </row>
    <row r="16" spans="1:8" ht="31">
      <c r="A16" s="37">
        <v>5</v>
      </c>
      <c r="B16" s="6" t="s">
        <v>1503</v>
      </c>
      <c r="C16" s="6" t="s">
        <v>830</v>
      </c>
      <c r="D16" s="216">
        <v>2019</v>
      </c>
      <c r="E16" s="16">
        <f t="shared" si="1"/>
        <v>50</v>
      </c>
      <c r="F16" s="58">
        <f t="shared" si="2"/>
        <v>1</v>
      </c>
      <c r="G16" s="349" t="b">
        <f t="shared" si="3"/>
        <v>0</v>
      </c>
      <c r="H16" s="350">
        <f t="shared" si="4"/>
        <v>2</v>
      </c>
    </row>
    <row r="17" spans="1:8">
      <c r="A17" s="37">
        <v>6</v>
      </c>
      <c r="B17" s="6"/>
      <c r="C17" s="6"/>
      <c r="D17" s="216"/>
      <c r="E17" s="16" t="str">
        <f t="shared" si="1"/>
        <v/>
      </c>
      <c r="F17" s="58" t="str">
        <f t="shared" si="2"/>
        <v/>
      </c>
      <c r="G17" s="349" t="b">
        <f t="shared" si="3"/>
        <v>0</v>
      </c>
      <c r="H17" s="350">
        <f t="shared" si="4"/>
        <v>1</v>
      </c>
    </row>
    <row r="18" spans="1:8">
      <c r="A18" s="37">
        <v>7</v>
      </c>
      <c r="B18" s="6"/>
      <c r="C18" s="6"/>
      <c r="D18" s="216"/>
      <c r="E18" s="16" t="str">
        <f t="shared" si="1"/>
        <v/>
      </c>
      <c r="F18" s="58" t="str">
        <f t="shared" si="2"/>
        <v/>
      </c>
      <c r="G18" s="349" t="b">
        <f t="shared" si="3"/>
        <v>0</v>
      </c>
      <c r="H18" s="350">
        <f t="shared" si="4"/>
        <v>1</v>
      </c>
    </row>
    <row r="19" spans="1:8">
      <c r="A19" s="37">
        <v>8</v>
      </c>
      <c r="B19" s="6"/>
      <c r="C19" s="6"/>
      <c r="D19" s="216"/>
      <c r="E19" s="16" t="str">
        <f t="shared" si="1"/>
        <v/>
      </c>
      <c r="F19" s="58" t="str">
        <f t="shared" si="2"/>
        <v/>
      </c>
      <c r="G19" s="349" t="b">
        <f t="shared" si="3"/>
        <v>0</v>
      </c>
      <c r="H19" s="350">
        <f t="shared" si="4"/>
        <v>1</v>
      </c>
    </row>
    <row r="20" spans="1:8">
      <c r="A20" s="37">
        <v>9</v>
      </c>
      <c r="B20" s="6"/>
      <c r="C20" s="6"/>
      <c r="D20" s="216"/>
      <c r="E20" s="16" t="str">
        <f t="shared" si="1"/>
        <v/>
      </c>
      <c r="F20" s="58" t="str">
        <f t="shared" si="2"/>
        <v/>
      </c>
      <c r="G20" s="349" t="b">
        <f t="shared" si="3"/>
        <v>0</v>
      </c>
      <c r="H20" s="350">
        <f t="shared" si="4"/>
        <v>1</v>
      </c>
    </row>
    <row r="21" spans="1:8">
      <c r="A21" s="37">
        <v>10</v>
      </c>
      <c r="B21" s="6"/>
      <c r="C21" s="6"/>
      <c r="D21" s="216"/>
      <c r="E21" s="16" t="str">
        <f t="shared" si="1"/>
        <v/>
      </c>
      <c r="F21" s="58" t="str">
        <f t="shared" si="2"/>
        <v/>
      </c>
      <c r="G21" s="349" t="b">
        <f t="shared" si="3"/>
        <v>0</v>
      </c>
      <c r="H21" s="350">
        <f t="shared" si="4"/>
        <v>1</v>
      </c>
    </row>
    <row r="22" spans="1:8">
      <c r="A22" s="37">
        <v>11</v>
      </c>
      <c r="B22" s="6"/>
      <c r="C22" s="6"/>
      <c r="D22" s="216"/>
      <c r="E22" s="16" t="str">
        <f t="shared" si="1"/>
        <v/>
      </c>
      <c r="F22" s="58" t="str">
        <f t="shared" si="2"/>
        <v/>
      </c>
      <c r="G22" s="349" t="b">
        <f t="shared" si="3"/>
        <v>0</v>
      </c>
      <c r="H22" s="350">
        <f t="shared" si="4"/>
        <v>1</v>
      </c>
    </row>
    <row r="23" spans="1:8">
      <c r="A23" s="37">
        <v>12</v>
      </c>
      <c r="B23" s="6"/>
      <c r="C23" s="6"/>
      <c r="D23" s="216"/>
      <c r="E23" s="16" t="str">
        <f t="shared" si="1"/>
        <v/>
      </c>
      <c r="F23" s="58" t="str">
        <f t="shared" si="2"/>
        <v/>
      </c>
      <c r="G23" s="349" t="b">
        <f t="shared" si="3"/>
        <v>0</v>
      </c>
      <c r="H23" s="350">
        <f t="shared" si="4"/>
        <v>1</v>
      </c>
    </row>
    <row r="24" spans="1:8">
      <c r="A24" s="37">
        <v>13</v>
      </c>
      <c r="B24" s="6"/>
      <c r="C24" s="6"/>
      <c r="D24" s="216"/>
      <c r="E24" s="16" t="str">
        <f t="shared" si="1"/>
        <v/>
      </c>
      <c r="F24" s="58" t="str">
        <f t="shared" si="2"/>
        <v/>
      </c>
      <c r="G24" s="349" t="b">
        <f t="shared" si="3"/>
        <v>0</v>
      </c>
      <c r="H24" s="350">
        <f t="shared" si="4"/>
        <v>1</v>
      </c>
    </row>
    <row r="25" spans="1:8">
      <c r="A25" s="37">
        <v>14</v>
      </c>
      <c r="B25" s="6"/>
      <c r="C25" s="6"/>
      <c r="D25" s="216"/>
      <c r="E25" s="16" t="str">
        <f t="shared" si="1"/>
        <v/>
      </c>
      <c r="F25" s="58" t="str">
        <f t="shared" si="2"/>
        <v/>
      </c>
      <c r="G25" s="349" t="b">
        <f t="shared" si="3"/>
        <v>0</v>
      </c>
      <c r="H25" s="350">
        <f t="shared" si="4"/>
        <v>1</v>
      </c>
    </row>
    <row r="26" spans="1:8">
      <c r="A26" s="37">
        <v>15</v>
      </c>
      <c r="B26" s="6"/>
      <c r="C26" s="6"/>
      <c r="D26" s="216"/>
      <c r="E26" s="16" t="str">
        <f t="shared" si="1"/>
        <v/>
      </c>
      <c r="F26" s="58" t="str">
        <f t="shared" si="2"/>
        <v/>
      </c>
      <c r="G26" s="349" t="b">
        <f t="shared" si="3"/>
        <v>0</v>
      </c>
      <c r="H26" s="350">
        <f t="shared" si="4"/>
        <v>1</v>
      </c>
    </row>
    <row r="27" spans="1:8">
      <c r="A27" s="37">
        <v>16</v>
      </c>
      <c r="B27" s="6"/>
      <c r="C27" s="6"/>
      <c r="D27" s="216"/>
      <c r="E27" s="16" t="str">
        <f t="shared" si="1"/>
        <v/>
      </c>
      <c r="F27" s="58" t="str">
        <f t="shared" si="2"/>
        <v/>
      </c>
      <c r="G27" s="349" t="b">
        <f t="shared" si="3"/>
        <v>0</v>
      </c>
      <c r="H27" s="350">
        <f t="shared" si="4"/>
        <v>1</v>
      </c>
    </row>
    <row r="28" spans="1:8">
      <c r="A28" s="37">
        <v>17</v>
      </c>
      <c r="B28" s="6"/>
      <c r="C28" s="6"/>
      <c r="D28" s="216"/>
      <c r="E28" s="16" t="str">
        <f t="shared" si="1"/>
        <v/>
      </c>
      <c r="F28" s="58" t="str">
        <f t="shared" si="2"/>
        <v/>
      </c>
      <c r="G28" s="349" t="b">
        <f t="shared" si="3"/>
        <v>0</v>
      </c>
      <c r="H28" s="350">
        <f t="shared" si="4"/>
        <v>1</v>
      </c>
    </row>
    <row r="29" spans="1:8">
      <c r="A29" s="37">
        <v>18</v>
      </c>
      <c r="B29" s="6"/>
      <c r="C29" s="6"/>
      <c r="D29" s="216"/>
      <c r="E29" s="16" t="str">
        <f t="shared" si="1"/>
        <v/>
      </c>
      <c r="F29" s="58" t="str">
        <f t="shared" si="2"/>
        <v/>
      </c>
      <c r="G29" s="349" t="b">
        <f t="shared" si="3"/>
        <v>0</v>
      </c>
      <c r="H29" s="350">
        <f t="shared" si="4"/>
        <v>1</v>
      </c>
    </row>
    <row r="30" spans="1:8">
      <c r="A30" s="37">
        <v>19</v>
      </c>
      <c r="B30" s="6"/>
      <c r="C30" s="6"/>
      <c r="D30" s="216"/>
      <c r="E30" s="16" t="str">
        <f t="shared" si="1"/>
        <v/>
      </c>
      <c r="F30" s="58" t="str">
        <f t="shared" si="2"/>
        <v/>
      </c>
      <c r="G30" s="349" t="b">
        <f t="shared" si="3"/>
        <v>0</v>
      </c>
      <c r="H30" s="350">
        <f t="shared" si="4"/>
        <v>1</v>
      </c>
    </row>
    <row r="31" spans="1:8">
      <c r="A31" s="37">
        <v>20</v>
      </c>
      <c r="B31" s="6"/>
      <c r="C31" s="6"/>
      <c r="D31" s="216"/>
      <c r="E31" s="16" t="str">
        <f t="shared" si="1"/>
        <v/>
      </c>
      <c r="F31" s="58" t="str">
        <f t="shared" si="2"/>
        <v/>
      </c>
      <c r="G31" s="349" t="b">
        <f t="shared" si="3"/>
        <v>0</v>
      </c>
      <c r="H31" s="350">
        <f t="shared" si="4"/>
        <v>1</v>
      </c>
    </row>
    <row r="32" spans="1:8">
      <c r="A32" s="37">
        <v>21</v>
      </c>
      <c r="B32" s="6"/>
      <c r="C32" s="6"/>
      <c r="D32" s="216"/>
      <c r="E32" s="16" t="str">
        <f t="shared" si="1"/>
        <v/>
      </c>
      <c r="F32" s="58" t="str">
        <f t="shared" si="2"/>
        <v/>
      </c>
      <c r="G32" s="349" t="b">
        <f t="shared" si="3"/>
        <v>0</v>
      </c>
      <c r="H32" s="350">
        <f t="shared" si="4"/>
        <v>1</v>
      </c>
    </row>
    <row r="33" spans="1:8">
      <c r="A33" s="37">
        <v>22</v>
      </c>
      <c r="B33" s="6"/>
      <c r="C33" s="6"/>
      <c r="D33" s="216"/>
      <c r="E33" s="16" t="str">
        <f t="shared" si="1"/>
        <v/>
      </c>
      <c r="F33" s="58" t="str">
        <f t="shared" si="2"/>
        <v/>
      </c>
      <c r="G33" s="349" t="b">
        <f t="shared" si="3"/>
        <v>0</v>
      </c>
      <c r="H33" s="350">
        <f t="shared" si="4"/>
        <v>1</v>
      </c>
    </row>
    <row r="34" spans="1:8">
      <c r="A34" s="37">
        <v>23</v>
      </c>
      <c r="B34" s="6"/>
      <c r="C34" s="6"/>
      <c r="D34" s="216"/>
      <c r="E34" s="16" t="str">
        <f t="shared" si="1"/>
        <v/>
      </c>
      <c r="F34" s="58" t="str">
        <f t="shared" si="2"/>
        <v/>
      </c>
      <c r="G34" s="349" t="b">
        <f t="shared" si="3"/>
        <v>0</v>
      </c>
      <c r="H34" s="350">
        <f t="shared" si="4"/>
        <v>1</v>
      </c>
    </row>
    <row r="35" spans="1:8">
      <c r="A35" s="37">
        <v>24</v>
      </c>
      <c r="B35" s="6"/>
      <c r="C35" s="6"/>
      <c r="D35" s="216"/>
      <c r="E35" s="16" t="str">
        <f t="shared" si="1"/>
        <v/>
      </c>
      <c r="F35" s="58" t="str">
        <f t="shared" si="2"/>
        <v/>
      </c>
      <c r="G35" s="349" t="b">
        <f t="shared" si="3"/>
        <v>0</v>
      </c>
      <c r="H35" s="350">
        <f t="shared" si="4"/>
        <v>1</v>
      </c>
    </row>
    <row r="36" spans="1:8">
      <c r="A36" s="37">
        <v>25</v>
      </c>
      <c r="B36" s="6"/>
      <c r="C36" s="6"/>
      <c r="D36" s="216"/>
      <c r="E36" s="16" t="str">
        <f t="shared" si="1"/>
        <v/>
      </c>
      <c r="F36" s="58" t="str">
        <f t="shared" si="2"/>
        <v/>
      </c>
      <c r="G36" s="349" t="b">
        <f t="shared" si="3"/>
        <v>0</v>
      </c>
      <c r="H36" s="350">
        <f t="shared" si="4"/>
        <v>1</v>
      </c>
    </row>
    <row r="37" spans="1:8">
      <c r="A37" s="37">
        <v>26</v>
      </c>
      <c r="B37" s="6"/>
      <c r="C37" s="6"/>
      <c r="D37" s="216"/>
      <c r="E37" s="16" t="str">
        <f t="shared" si="1"/>
        <v/>
      </c>
      <c r="F37" s="58" t="str">
        <f t="shared" si="2"/>
        <v/>
      </c>
      <c r="G37" s="349" t="b">
        <f t="shared" si="3"/>
        <v>0</v>
      </c>
      <c r="H37" s="350">
        <f t="shared" si="4"/>
        <v>1</v>
      </c>
    </row>
    <row r="38" spans="1:8">
      <c r="A38" s="37">
        <v>27</v>
      </c>
      <c r="B38" s="6"/>
      <c r="C38" s="6"/>
      <c r="D38" s="216"/>
      <c r="E38" s="16" t="str">
        <f t="shared" si="1"/>
        <v/>
      </c>
      <c r="F38" s="58" t="str">
        <f t="shared" si="2"/>
        <v/>
      </c>
      <c r="G38" s="349" t="b">
        <f t="shared" si="3"/>
        <v>0</v>
      </c>
      <c r="H38" s="350">
        <f t="shared" si="4"/>
        <v>1</v>
      </c>
    </row>
    <row r="39" spans="1:8">
      <c r="A39" s="37">
        <v>28</v>
      </c>
      <c r="B39" s="6"/>
      <c r="C39" s="6"/>
      <c r="D39" s="216"/>
      <c r="E39" s="16" t="str">
        <f t="shared" si="1"/>
        <v/>
      </c>
      <c r="F39" s="58" t="str">
        <f t="shared" si="2"/>
        <v/>
      </c>
      <c r="G39" s="349" t="b">
        <f t="shared" si="3"/>
        <v>0</v>
      </c>
      <c r="H39" s="350">
        <f t="shared" si="4"/>
        <v>1</v>
      </c>
    </row>
    <row r="40" spans="1:8">
      <c r="A40" s="37">
        <v>29</v>
      </c>
      <c r="B40" s="6"/>
      <c r="C40" s="6"/>
      <c r="D40" s="216"/>
      <c r="E40" s="16" t="str">
        <f t="shared" si="1"/>
        <v/>
      </c>
      <c r="F40" s="58" t="str">
        <f t="shared" si="2"/>
        <v/>
      </c>
      <c r="G40" s="349" t="b">
        <f t="shared" si="3"/>
        <v>0</v>
      </c>
      <c r="H40" s="350">
        <f t="shared" si="4"/>
        <v>1</v>
      </c>
    </row>
    <row r="41" spans="1:8">
      <c r="A41" s="37">
        <v>30</v>
      </c>
      <c r="B41" s="6"/>
      <c r="C41" s="6"/>
      <c r="D41" s="216"/>
      <c r="E41" s="16" t="str">
        <f t="shared" si="1"/>
        <v/>
      </c>
      <c r="F41" s="58" t="str">
        <f t="shared" si="2"/>
        <v/>
      </c>
      <c r="G41" s="349" t="b">
        <f t="shared" si="3"/>
        <v>0</v>
      </c>
      <c r="H41" s="350">
        <f t="shared" si="4"/>
        <v>1</v>
      </c>
    </row>
    <row r="42" spans="1:8">
      <c r="A42" s="37">
        <v>31</v>
      </c>
      <c r="B42" s="6"/>
      <c r="C42" s="6"/>
      <c r="D42" s="216"/>
      <c r="E42" s="16" t="str">
        <f t="shared" si="1"/>
        <v/>
      </c>
      <c r="F42" s="58" t="str">
        <f t="shared" si="2"/>
        <v/>
      </c>
      <c r="G42" s="349" t="b">
        <f t="shared" si="3"/>
        <v>0</v>
      </c>
      <c r="H42" s="350">
        <f t="shared" si="4"/>
        <v>1</v>
      </c>
    </row>
    <row r="43" spans="1:8">
      <c r="A43" s="37">
        <v>32</v>
      </c>
      <c r="B43" s="6"/>
      <c r="C43" s="6"/>
      <c r="D43" s="216"/>
      <c r="E43" s="16" t="str">
        <f t="shared" si="1"/>
        <v/>
      </c>
      <c r="F43" s="58" t="str">
        <f t="shared" si="2"/>
        <v/>
      </c>
      <c r="G43" s="349" t="b">
        <f t="shared" si="3"/>
        <v>0</v>
      </c>
      <c r="H43" s="350">
        <f t="shared" si="4"/>
        <v>1</v>
      </c>
    </row>
    <row r="44" spans="1:8">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c r="A45" s="37">
        <v>34</v>
      </c>
      <c r="B45" s="6"/>
      <c r="C45" s="6"/>
      <c r="D45" s="216"/>
      <c r="E45" s="16" t="str">
        <f t="shared" si="5"/>
        <v/>
      </c>
      <c r="F45" s="58" t="str">
        <f t="shared" si="6"/>
        <v/>
      </c>
      <c r="G45" s="349" t="b">
        <f t="shared" si="3"/>
        <v>0</v>
      </c>
      <c r="H45" s="350">
        <f t="shared" si="7"/>
        <v>1</v>
      </c>
    </row>
    <row r="46" spans="1:8">
      <c r="A46" s="37">
        <v>35</v>
      </c>
      <c r="B46" s="6"/>
      <c r="C46" s="6"/>
      <c r="D46" s="216"/>
      <c r="E46" s="16" t="str">
        <f t="shared" si="5"/>
        <v/>
      </c>
      <c r="F46" s="58" t="str">
        <f t="shared" si="6"/>
        <v/>
      </c>
      <c r="G46" s="349" t="b">
        <f t="shared" si="3"/>
        <v>0</v>
      </c>
      <c r="H46" s="350">
        <f t="shared" si="7"/>
        <v>1</v>
      </c>
    </row>
    <row r="47" spans="1:8">
      <c r="A47" s="37">
        <v>36</v>
      </c>
      <c r="B47" s="6"/>
      <c r="C47" s="6"/>
      <c r="D47" s="216"/>
      <c r="E47" s="16" t="str">
        <f t="shared" si="5"/>
        <v/>
      </c>
      <c r="F47" s="58" t="str">
        <f t="shared" si="6"/>
        <v/>
      </c>
      <c r="G47" s="349" t="b">
        <f t="shared" si="3"/>
        <v>0</v>
      </c>
      <c r="H47" s="350">
        <f t="shared" si="7"/>
        <v>1</v>
      </c>
    </row>
    <row r="48" spans="1:8">
      <c r="A48" s="37">
        <v>37</v>
      </c>
      <c r="B48" s="6"/>
      <c r="C48" s="6"/>
      <c r="D48" s="216"/>
      <c r="E48" s="16" t="str">
        <f t="shared" si="5"/>
        <v/>
      </c>
      <c r="F48" s="58" t="str">
        <f t="shared" si="6"/>
        <v/>
      </c>
      <c r="G48" s="349" t="b">
        <f t="shared" si="3"/>
        <v>0</v>
      </c>
      <c r="H48" s="350">
        <f t="shared" si="7"/>
        <v>1</v>
      </c>
    </row>
    <row r="49" spans="1:8">
      <c r="A49" s="37">
        <v>38</v>
      </c>
      <c r="B49" s="6"/>
      <c r="C49" s="6"/>
      <c r="D49" s="216"/>
      <c r="E49" s="16" t="str">
        <f t="shared" si="5"/>
        <v/>
      </c>
      <c r="F49" s="58" t="str">
        <f t="shared" si="6"/>
        <v/>
      </c>
      <c r="G49" s="349" t="b">
        <f t="shared" si="3"/>
        <v>0</v>
      </c>
      <c r="H49" s="350">
        <f t="shared" si="7"/>
        <v>1</v>
      </c>
    </row>
    <row r="50" spans="1:8">
      <c r="A50" s="37">
        <v>39</v>
      </c>
      <c r="B50" s="6"/>
      <c r="C50" s="6"/>
      <c r="D50" s="216"/>
      <c r="E50" s="16" t="str">
        <f t="shared" si="5"/>
        <v/>
      </c>
      <c r="F50" s="58" t="str">
        <f t="shared" si="6"/>
        <v/>
      </c>
      <c r="G50" s="349" t="b">
        <f t="shared" si="3"/>
        <v>0</v>
      </c>
      <c r="H50" s="350">
        <f t="shared" si="7"/>
        <v>1</v>
      </c>
    </row>
    <row r="51" spans="1:8">
      <c r="A51" s="37">
        <v>40</v>
      </c>
      <c r="B51" s="6"/>
      <c r="C51" s="6"/>
      <c r="D51" s="216"/>
      <c r="E51" s="16" t="str">
        <f t="shared" si="5"/>
        <v/>
      </c>
      <c r="F51" s="58" t="str">
        <f t="shared" si="6"/>
        <v/>
      </c>
      <c r="G51" s="349" t="b">
        <f t="shared" si="3"/>
        <v>0</v>
      </c>
      <c r="H51" s="350">
        <f t="shared" si="7"/>
        <v>1</v>
      </c>
    </row>
    <row r="52" spans="1:8">
      <c r="A52" s="37">
        <v>41</v>
      </c>
      <c r="B52" s="6"/>
      <c r="C52" s="6"/>
      <c r="D52" s="216"/>
      <c r="E52" s="16" t="str">
        <f t="shared" si="5"/>
        <v/>
      </c>
      <c r="F52" s="58" t="str">
        <f t="shared" si="6"/>
        <v/>
      </c>
      <c r="G52" s="349" t="b">
        <f t="shared" si="3"/>
        <v>0</v>
      </c>
      <c r="H52" s="350">
        <f t="shared" si="7"/>
        <v>1</v>
      </c>
    </row>
    <row r="53" spans="1:8">
      <c r="A53" s="37">
        <v>42</v>
      </c>
      <c r="B53" s="6"/>
      <c r="C53" s="6"/>
      <c r="D53" s="216"/>
      <c r="E53" s="16" t="str">
        <f t="shared" si="5"/>
        <v/>
      </c>
      <c r="F53" s="58" t="str">
        <f t="shared" si="6"/>
        <v/>
      </c>
      <c r="G53" s="349" t="b">
        <f t="shared" si="3"/>
        <v>0</v>
      </c>
      <c r="H53" s="350">
        <f t="shared" si="7"/>
        <v>1</v>
      </c>
    </row>
    <row r="54" spans="1:8">
      <c r="A54" s="37">
        <v>43</v>
      </c>
      <c r="B54" s="6"/>
      <c r="C54" s="6"/>
      <c r="D54" s="216"/>
      <c r="E54" s="16" t="str">
        <f t="shared" si="5"/>
        <v/>
      </c>
      <c r="F54" s="58" t="str">
        <f t="shared" si="6"/>
        <v/>
      </c>
      <c r="G54" s="349" t="b">
        <f t="shared" si="3"/>
        <v>0</v>
      </c>
      <c r="H54" s="350">
        <f t="shared" si="7"/>
        <v>1</v>
      </c>
    </row>
    <row r="55" spans="1:8">
      <c r="A55" s="37">
        <v>44</v>
      </c>
      <c r="B55" s="6"/>
      <c r="C55" s="6"/>
      <c r="D55" s="216"/>
      <c r="E55" s="16" t="str">
        <f t="shared" si="5"/>
        <v/>
      </c>
      <c r="F55" s="58" t="str">
        <f t="shared" si="6"/>
        <v/>
      </c>
      <c r="G55" s="349" t="b">
        <f t="shared" si="3"/>
        <v>0</v>
      </c>
      <c r="H55" s="350">
        <f t="shared" si="7"/>
        <v>1</v>
      </c>
    </row>
    <row r="56" spans="1:8">
      <c r="A56" s="37">
        <v>45</v>
      </c>
      <c r="B56" s="6"/>
      <c r="C56" s="6"/>
      <c r="D56" s="216"/>
      <c r="E56" s="16" t="str">
        <f t="shared" si="5"/>
        <v/>
      </c>
      <c r="F56" s="58" t="str">
        <f t="shared" si="6"/>
        <v/>
      </c>
      <c r="G56" s="349" t="b">
        <f t="shared" si="3"/>
        <v>0</v>
      </c>
      <c r="H56" s="350">
        <f t="shared" si="7"/>
        <v>1</v>
      </c>
    </row>
    <row r="57" spans="1:8">
      <c r="A57" s="37">
        <v>46</v>
      </c>
      <c r="B57" s="6"/>
      <c r="C57" s="6"/>
      <c r="D57" s="216"/>
      <c r="E57" s="16" t="str">
        <f t="shared" si="5"/>
        <v/>
      </c>
      <c r="F57" s="58" t="str">
        <f t="shared" si="6"/>
        <v/>
      </c>
      <c r="G57" s="349" t="b">
        <f t="shared" si="3"/>
        <v>0</v>
      </c>
      <c r="H57" s="350">
        <f t="shared" si="7"/>
        <v>1</v>
      </c>
    </row>
    <row r="58" spans="1:8">
      <c r="A58" s="37">
        <v>47</v>
      </c>
      <c r="B58" s="6"/>
      <c r="C58" s="6"/>
      <c r="D58" s="216"/>
      <c r="E58" s="16" t="str">
        <f t="shared" si="5"/>
        <v/>
      </c>
      <c r="F58" s="58" t="str">
        <f t="shared" si="6"/>
        <v/>
      </c>
      <c r="G58" s="349" t="b">
        <f t="shared" si="3"/>
        <v>0</v>
      </c>
      <c r="H58" s="350">
        <f t="shared" si="7"/>
        <v>1</v>
      </c>
    </row>
    <row r="59" spans="1:8">
      <c r="A59" s="37">
        <v>48</v>
      </c>
      <c r="B59" s="6"/>
      <c r="C59" s="6"/>
      <c r="D59" s="216"/>
      <c r="E59" s="16" t="str">
        <f t="shared" si="5"/>
        <v/>
      </c>
      <c r="F59" s="58" t="str">
        <f t="shared" si="6"/>
        <v/>
      </c>
      <c r="G59" s="349" t="b">
        <f t="shared" si="3"/>
        <v>0</v>
      </c>
      <c r="H59" s="350">
        <f t="shared" si="7"/>
        <v>1</v>
      </c>
    </row>
    <row r="60" spans="1:8">
      <c r="A60" s="37">
        <v>49</v>
      </c>
      <c r="B60" s="6"/>
      <c r="C60" s="6"/>
      <c r="D60" s="216"/>
      <c r="E60" s="16" t="str">
        <f t="shared" si="5"/>
        <v/>
      </c>
      <c r="F60" s="58" t="str">
        <f t="shared" si="6"/>
        <v/>
      </c>
      <c r="G60" s="349" t="b">
        <f t="shared" si="3"/>
        <v>0</v>
      </c>
      <c r="H60" s="350">
        <f t="shared" si="7"/>
        <v>1</v>
      </c>
    </row>
    <row r="61" spans="1:8">
      <c r="A61" s="37">
        <v>50</v>
      </c>
      <c r="B61" s="6"/>
      <c r="C61" s="6"/>
      <c r="D61" s="216"/>
      <c r="E61" s="16" t="str">
        <f t="shared" si="5"/>
        <v/>
      </c>
      <c r="F61" s="58" t="str">
        <f t="shared" si="6"/>
        <v/>
      </c>
      <c r="G61" s="349" t="b">
        <f t="shared" si="3"/>
        <v>0</v>
      </c>
      <c r="H61" s="350">
        <f t="shared" si="7"/>
        <v>1</v>
      </c>
    </row>
    <row r="62" spans="1:8">
      <c r="A62" s="37">
        <v>51</v>
      </c>
      <c r="B62" s="6"/>
      <c r="C62" s="6"/>
      <c r="D62" s="216"/>
      <c r="E62" s="16" t="str">
        <f t="shared" si="5"/>
        <v/>
      </c>
      <c r="F62" s="58" t="str">
        <f t="shared" si="6"/>
        <v/>
      </c>
      <c r="G62" s="349" t="b">
        <f t="shared" si="3"/>
        <v>0</v>
      </c>
      <c r="H62" s="350">
        <f t="shared" si="7"/>
        <v>1</v>
      </c>
    </row>
    <row r="63" spans="1:8">
      <c r="A63" s="37">
        <v>52</v>
      </c>
      <c r="B63" s="6"/>
      <c r="C63" s="6"/>
      <c r="D63" s="216"/>
      <c r="E63" s="16" t="str">
        <f t="shared" si="5"/>
        <v/>
      </c>
      <c r="F63" s="58" t="str">
        <f t="shared" si="6"/>
        <v/>
      </c>
      <c r="G63" s="349" t="b">
        <f t="shared" si="3"/>
        <v>0</v>
      </c>
      <c r="H63" s="350">
        <f t="shared" si="7"/>
        <v>1</v>
      </c>
    </row>
    <row r="64" spans="1:8">
      <c r="A64" s="37">
        <v>53</v>
      </c>
      <c r="B64" s="6"/>
      <c r="C64" s="6"/>
      <c r="D64" s="216"/>
      <c r="E64" s="16" t="str">
        <f t="shared" si="5"/>
        <v/>
      </c>
      <c r="F64" s="58" t="str">
        <f t="shared" si="6"/>
        <v/>
      </c>
      <c r="G64" s="349" t="b">
        <f t="shared" si="3"/>
        <v>0</v>
      </c>
      <c r="H64" s="350">
        <f t="shared" si="7"/>
        <v>1</v>
      </c>
    </row>
    <row r="65" spans="1:8">
      <c r="A65" s="37">
        <v>54</v>
      </c>
      <c r="B65" s="6"/>
      <c r="C65" s="6"/>
      <c r="D65" s="216"/>
      <c r="E65" s="16" t="str">
        <f t="shared" si="5"/>
        <v/>
      </c>
      <c r="F65" s="58" t="str">
        <f t="shared" si="6"/>
        <v/>
      </c>
      <c r="G65" s="349" t="b">
        <f t="shared" si="3"/>
        <v>0</v>
      </c>
      <c r="H65" s="350">
        <f t="shared" si="7"/>
        <v>1</v>
      </c>
    </row>
    <row r="66" spans="1:8">
      <c r="A66" s="37">
        <v>55</v>
      </c>
      <c r="B66" s="6"/>
      <c r="C66" s="6"/>
      <c r="D66" s="216"/>
      <c r="E66" s="16" t="str">
        <f t="shared" si="5"/>
        <v/>
      </c>
      <c r="F66" s="58" t="str">
        <f t="shared" si="6"/>
        <v/>
      </c>
      <c r="G66" s="349" t="b">
        <f t="shared" si="3"/>
        <v>0</v>
      </c>
      <c r="H66" s="350">
        <f t="shared" si="7"/>
        <v>1</v>
      </c>
    </row>
    <row r="67" spans="1:8">
      <c r="A67" s="37">
        <v>56</v>
      </c>
      <c r="B67" s="6"/>
      <c r="C67" s="6"/>
      <c r="D67" s="216"/>
      <c r="E67" s="16" t="str">
        <f t="shared" si="5"/>
        <v/>
      </c>
      <c r="F67" s="58" t="str">
        <f t="shared" si="6"/>
        <v/>
      </c>
      <c r="G67" s="349" t="b">
        <f t="shared" si="3"/>
        <v>0</v>
      </c>
      <c r="H67" s="350">
        <f t="shared" si="7"/>
        <v>1</v>
      </c>
    </row>
    <row r="68" spans="1:8">
      <c r="A68" s="37">
        <v>57</v>
      </c>
      <c r="B68" s="6"/>
      <c r="C68" s="6"/>
      <c r="D68" s="216"/>
      <c r="E68" s="16" t="str">
        <f t="shared" si="5"/>
        <v/>
      </c>
      <c r="F68" s="58" t="str">
        <f t="shared" si="6"/>
        <v/>
      </c>
      <c r="G68" s="349" t="b">
        <f t="shared" si="3"/>
        <v>0</v>
      </c>
      <c r="H68" s="350">
        <f t="shared" si="7"/>
        <v>1</v>
      </c>
    </row>
    <row r="69" spans="1:8">
      <c r="A69" s="37">
        <v>58</v>
      </c>
      <c r="B69" s="6"/>
      <c r="C69" s="6"/>
      <c r="D69" s="216"/>
      <c r="E69" s="16" t="str">
        <f t="shared" si="5"/>
        <v/>
      </c>
      <c r="F69" s="58" t="str">
        <f t="shared" si="6"/>
        <v/>
      </c>
      <c r="G69" s="349" t="b">
        <f t="shared" si="3"/>
        <v>0</v>
      </c>
      <c r="H69" s="350">
        <f t="shared" si="7"/>
        <v>1</v>
      </c>
    </row>
    <row r="70" spans="1:8">
      <c r="A70" s="37">
        <v>59</v>
      </c>
      <c r="B70" s="6"/>
      <c r="C70" s="6"/>
      <c r="D70" s="216"/>
      <c r="E70" s="16" t="str">
        <f t="shared" si="5"/>
        <v/>
      </c>
      <c r="F70" s="58" t="str">
        <f t="shared" si="6"/>
        <v/>
      </c>
      <c r="G70" s="349" t="b">
        <f t="shared" si="3"/>
        <v>0</v>
      </c>
      <c r="H70" s="350">
        <f t="shared" si="7"/>
        <v>1</v>
      </c>
    </row>
    <row r="71" spans="1:8">
      <c r="A71" s="37">
        <v>60</v>
      </c>
      <c r="B71" s="6"/>
      <c r="C71" s="6"/>
      <c r="D71" s="216"/>
      <c r="E71" s="16" t="str">
        <f t="shared" si="5"/>
        <v/>
      </c>
      <c r="F71" s="58" t="str">
        <f t="shared" si="6"/>
        <v/>
      </c>
      <c r="G71" s="349" t="b">
        <f t="shared" si="3"/>
        <v>0</v>
      </c>
      <c r="H71" s="350">
        <f t="shared" si="7"/>
        <v>1</v>
      </c>
    </row>
    <row r="72" spans="1:8">
      <c r="A72" s="37">
        <v>61</v>
      </c>
      <c r="B72" s="6"/>
      <c r="C72" s="6"/>
      <c r="D72" s="216"/>
      <c r="E72" s="16" t="str">
        <f t="shared" si="5"/>
        <v/>
      </c>
      <c r="F72" s="58" t="str">
        <f t="shared" si="6"/>
        <v/>
      </c>
      <c r="G72" s="349" t="b">
        <f t="shared" si="3"/>
        <v>0</v>
      </c>
      <c r="H72" s="350">
        <f t="shared" si="7"/>
        <v>1</v>
      </c>
    </row>
    <row r="73" spans="1:8">
      <c r="A73" s="37">
        <v>62</v>
      </c>
      <c r="B73" s="6"/>
      <c r="C73" s="6"/>
      <c r="D73" s="216"/>
      <c r="E73" s="16" t="str">
        <f t="shared" si="5"/>
        <v/>
      </c>
      <c r="F73" s="58" t="str">
        <f t="shared" si="6"/>
        <v/>
      </c>
      <c r="G73" s="349" t="b">
        <f t="shared" si="3"/>
        <v>0</v>
      </c>
      <c r="H73" s="350">
        <f t="shared" si="7"/>
        <v>1</v>
      </c>
    </row>
    <row r="74" spans="1:8">
      <c r="A74" s="37">
        <v>63</v>
      </c>
      <c r="B74" s="6"/>
      <c r="C74" s="6"/>
      <c r="D74" s="216"/>
      <c r="E74" s="16" t="str">
        <f t="shared" si="5"/>
        <v/>
      </c>
      <c r="F74" s="58" t="str">
        <f t="shared" si="6"/>
        <v/>
      </c>
      <c r="G74" s="349" t="b">
        <f t="shared" si="3"/>
        <v>0</v>
      </c>
      <c r="H74" s="350">
        <f t="shared" si="7"/>
        <v>1</v>
      </c>
    </row>
    <row r="75" spans="1:8">
      <c r="A75" s="37">
        <v>64</v>
      </c>
      <c r="B75" s="6"/>
      <c r="C75" s="6"/>
      <c r="D75" s="216"/>
      <c r="E75" s="16" t="str">
        <f t="shared" si="5"/>
        <v/>
      </c>
      <c r="F75" s="58" t="str">
        <f t="shared" si="6"/>
        <v/>
      </c>
      <c r="G75" s="349" t="b">
        <f t="shared" si="3"/>
        <v>0</v>
      </c>
      <c r="H75" s="350">
        <f t="shared" si="7"/>
        <v>1</v>
      </c>
    </row>
    <row r="76" spans="1:8">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c r="A77" s="37">
        <v>66</v>
      </c>
      <c r="B77" s="6"/>
      <c r="C77" s="6"/>
      <c r="D77" s="216"/>
      <c r="E77" s="16" t="str">
        <f t="shared" si="8"/>
        <v/>
      </c>
      <c r="F77" s="58" t="str">
        <f t="shared" si="9"/>
        <v/>
      </c>
      <c r="G77" s="349" t="b">
        <f t="shared" si="10"/>
        <v>0</v>
      </c>
      <c r="H77" s="350">
        <f t="shared" si="11"/>
        <v>1</v>
      </c>
    </row>
    <row r="78" spans="1:8">
      <c r="A78" s="37">
        <v>67</v>
      </c>
      <c r="B78" s="6"/>
      <c r="C78" s="6"/>
      <c r="D78" s="216"/>
      <c r="E78" s="16" t="str">
        <f t="shared" si="8"/>
        <v/>
      </c>
      <c r="F78" s="58" t="str">
        <f t="shared" si="9"/>
        <v/>
      </c>
      <c r="G78" s="349" t="b">
        <f t="shared" si="10"/>
        <v>0</v>
      </c>
      <c r="H78" s="350">
        <f t="shared" si="11"/>
        <v>1</v>
      </c>
    </row>
    <row r="79" spans="1:8">
      <c r="A79" s="37">
        <v>68</v>
      </c>
      <c r="B79" s="6"/>
      <c r="C79" s="6"/>
      <c r="D79" s="216"/>
      <c r="E79" s="16" t="str">
        <f t="shared" si="8"/>
        <v/>
      </c>
      <c r="F79" s="58" t="str">
        <f t="shared" si="9"/>
        <v/>
      </c>
      <c r="G79" s="349" t="b">
        <f t="shared" si="10"/>
        <v>0</v>
      </c>
      <c r="H79" s="350">
        <f t="shared" si="11"/>
        <v>1</v>
      </c>
    </row>
    <row r="80" spans="1:8">
      <c r="A80" s="37">
        <v>69</v>
      </c>
      <c r="B80" s="6"/>
      <c r="C80" s="6"/>
      <c r="D80" s="216"/>
      <c r="E80" s="16" t="str">
        <f t="shared" si="8"/>
        <v/>
      </c>
      <c r="F80" s="58" t="str">
        <f t="shared" si="9"/>
        <v/>
      </c>
      <c r="G80" s="349" t="b">
        <f t="shared" si="10"/>
        <v>0</v>
      </c>
      <c r="H80" s="350">
        <f t="shared" si="11"/>
        <v>1</v>
      </c>
    </row>
    <row r="81" spans="1:8">
      <c r="A81" s="37">
        <v>70</v>
      </c>
      <c r="B81" s="6"/>
      <c r="C81" s="6"/>
      <c r="D81" s="216"/>
      <c r="E81" s="16" t="str">
        <f t="shared" si="8"/>
        <v/>
      </c>
      <c r="F81" s="58" t="str">
        <f t="shared" si="9"/>
        <v/>
      </c>
      <c r="G81" s="349" t="b">
        <f t="shared" si="10"/>
        <v>0</v>
      </c>
      <c r="H81" s="350">
        <f t="shared" si="11"/>
        <v>1</v>
      </c>
    </row>
    <row r="82" spans="1:8">
      <c r="A82" s="37">
        <v>71</v>
      </c>
      <c r="B82" s="6"/>
      <c r="C82" s="6"/>
      <c r="D82" s="216"/>
      <c r="E82" s="16" t="str">
        <f t="shared" si="8"/>
        <v/>
      </c>
      <c r="F82" s="58" t="str">
        <f t="shared" si="9"/>
        <v/>
      </c>
      <c r="G82" s="349" t="b">
        <f t="shared" si="10"/>
        <v>0</v>
      </c>
      <c r="H82" s="350">
        <f t="shared" si="11"/>
        <v>1</v>
      </c>
    </row>
    <row r="83" spans="1:8">
      <c r="A83" s="37">
        <v>72</v>
      </c>
      <c r="B83" s="6"/>
      <c r="C83" s="6"/>
      <c r="D83" s="216"/>
      <c r="E83" s="16" t="str">
        <f t="shared" si="8"/>
        <v/>
      </c>
      <c r="F83" s="58" t="str">
        <f t="shared" si="9"/>
        <v/>
      </c>
      <c r="G83" s="349" t="b">
        <f t="shared" si="10"/>
        <v>0</v>
      </c>
      <c r="H83" s="350">
        <f t="shared" si="11"/>
        <v>1</v>
      </c>
    </row>
    <row r="84" spans="1:8">
      <c r="A84" s="37">
        <v>73</v>
      </c>
      <c r="B84" s="6"/>
      <c r="C84" s="6"/>
      <c r="D84" s="216"/>
      <c r="E84" s="16" t="str">
        <f t="shared" si="8"/>
        <v/>
      </c>
      <c r="F84" s="58" t="str">
        <f t="shared" si="9"/>
        <v/>
      </c>
      <c r="G84" s="349" t="b">
        <f t="shared" si="10"/>
        <v>0</v>
      </c>
      <c r="H84" s="350">
        <f t="shared" si="11"/>
        <v>1</v>
      </c>
    </row>
    <row r="85" spans="1:8">
      <c r="A85" s="37">
        <v>74</v>
      </c>
      <c r="B85" s="6"/>
      <c r="C85" s="6"/>
      <c r="D85" s="216"/>
      <c r="E85" s="16" t="str">
        <f t="shared" si="8"/>
        <v/>
      </c>
      <c r="F85" s="58" t="str">
        <f t="shared" si="9"/>
        <v/>
      </c>
      <c r="G85" s="349" t="b">
        <f t="shared" si="10"/>
        <v>0</v>
      </c>
      <c r="H85" s="350">
        <f t="shared" si="11"/>
        <v>1</v>
      </c>
    </row>
    <row r="86" spans="1:8">
      <c r="A86" s="37">
        <v>75</v>
      </c>
      <c r="B86" s="6"/>
      <c r="C86" s="6"/>
      <c r="D86" s="216"/>
      <c r="E86" s="16" t="str">
        <f t="shared" si="8"/>
        <v/>
      </c>
      <c r="F86" s="58" t="str">
        <f t="shared" si="9"/>
        <v/>
      </c>
      <c r="G86" s="349" t="b">
        <f t="shared" si="10"/>
        <v>0</v>
      </c>
      <c r="H86" s="350">
        <f t="shared" si="11"/>
        <v>1</v>
      </c>
    </row>
    <row r="87" spans="1:8">
      <c r="A87" s="37">
        <v>76</v>
      </c>
      <c r="B87" s="6"/>
      <c r="C87" s="6"/>
      <c r="D87" s="216"/>
      <c r="E87" s="16" t="str">
        <f t="shared" si="8"/>
        <v/>
      </c>
      <c r="F87" s="58" t="str">
        <f t="shared" si="9"/>
        <v/>
      </c>
      <c r="G87" s="349" t="b">
        <f t="shared" si="10"/>
        <v>0</v>
      </c>
      <c r="H87" s="350">
        <f t="shared" si="11"/>
        <v>1</v>
      </c>
    </row>
    <row r="88" spans="1:8">
      <c r="A88" s="37">
        <v>77</v>
      </c>
      <c r="B88" s="6"/>
      <c r="C88" s="6"/>
      <c r="D88" s="216"/>
      <c r="E88" s="16" t="str">
        <f t="shared" si="8"/>
        <v/>
      </c>
      <c r="F88" s="58" t="str">
        <f t="shared" si="9"/>
        <v/>
      </c>
      <c r="G88" s="349" t="b">
        <f t="shared" si="10"/>
        <v>0</v>
      </c>
      <c r="H88" s="350">
        <f t="shared" si="11"/>
        <v>1</v>
      </c>
    </row>
    <row r="89" spans="1:8">
      <c r="A89" s="37">
        <v>78</v>
      </c>
      <c r="B89" s="6"/>
      <c r="C89" s="6"/>
      <c r="D89" s="216"/>
      <c r="E89" s="16" t="str">
        <f t="shared" si="8"/>
        <v/>
      </c>
      <c r="F89" s="58" t="str">
        <f t="shared" si="9"/>
        <v/>
      </c>
      <c r="G89" s="349" t="b">
        <f t="shared" si="10"/>
        <v>0</v>
      </c>
      <c r="H89" s="350">
        <f t="shared" si="11"/>
        <v>1</v>
      </c>
    </row>
    <row r="90" spans="1:8">
      <c r="A90" s="37">
        <v>79</v>
      </c>
      <c r="B90" s="6"/>
      <c r="C90" s="6"/>
      <c r="D90" s="216"/>
      <c r="E90" s="16" t="str">
        <f t="shared" si="8"/>
        <v/>
      </c>
      <c r="F90" s="58" t="str">
        <f t="shared" si="9"/>
        <v/>
      </c>
      <c r="G90" s="349" t="b">
        <f t="shared" si="10"/>
        <v>0</v>
      </c>
      <c r="H90" s="350">
        <f t="shared" si="11"/>
        <v>1</v>
      </c>
    </row>
    <row r="91" spans="1:8">
      <c r="A91" s="37">
        <v>80</v>
      </c>
      <c r="B91" s="6"/>
      <c r="C91" s="6"/>
      <c r="D91" s="216"/>
      <c r="E91" s="16" t="str">
        <f t="shared" si="8"/>
        <v/>
      </c>
      <c r="F91" s="58" t="str">
        <f t="shared" si="9"/>
        <v/>
      </c>
      <c r="G91" s="349" t="b">
        <f t="shared" si="10"/>
        <v>0</v>
      </c>
      <c r="H91" s="350">
        <f t="shared" si="11"/>
        <v>1</v>
      </c>
    </row>
    <row r="92" spans="1:8">
      <c r="A92" s="37">
        <v>81</v>
      </c>
      <c r="B92" s="6"/>
      <c r="C92" s="6"/>
      <c r="D92" s="216"/>
      <c r="E92" s="16" t="str">
        <f t="shared" si="8"/>
        <v/>
      </c>
      <c r="F92" s="58" t="str">
        <f t="shared" si="9"/>
        <v/>
      </c>
      <c r="G92" s="349" t="b">
        <f t="shared" si="10"/>
        <v>0</v>
      </c>
      <c r="H92" s="350">
        <f t="shared" si="11"/>
        <v>1</v>
      </c>
    </row>
    <row r="93" spans="1:8">
      <c r="A93" s="37">
        <v>82</v>
      </c>
      <c r="B93" s="6"/>
      <c r="C93" s="6"/>
      <c r="D93" s="216"/>
      <c r="E93" s="16" t="str">
        <f t="shared" si="8"/>
        <v/>
      </c>
      <c r="F93" s="58" t="str">
        <f t="shared" si="9"/>
        <v/>
      </c>
      <c r="G93" s="349" t="b">
        <f t="shared" si="10"/>
        <v>0</v>
      </c>
      <c r="H93" s="350">
        <f t="shared" si="11"/>
        <v>1</v>
      </c>
    </row>
    <row r="94" spans="1:8">
      <c r="A94" s="37">
        <v>83</v>
      </c>
      <c r="B94" s="6"/>
      <c r="C94" s="6"/>
      <c r="D94" s="216"/>
      <c r="E94" s="16" t="str">
        <f t="shared" si="8"/>
        <v/>
      </c>
      <c r="F94" s="58" t="str">
        <f t="shared" si="9"/>
        <v/>
      </c>
      <c r="G94" s="349" t="b">
        <f t="shared" si="10"/>
        <v>0</v>
      </c>
      <c r="H94" s="350">
        <f t="shared" si="11"/>
        <v>1</v>
      </c>
    </row>
    <row r="95" spans="1:8">
      <c r="A95" s="37">
        <v>84</v>
      </c>
      <c r="B95" s="6"/>
      <c r="C95" s="6"/>
      <c r="D95" s="216"/>
      <c r="E95" s="16" t="str">
        <f t="shared" si="8"/>
        <v/>
      </c>
      <c r="F95" s="58" t="str">
        <f t="shared" si="9"/>
        <v/>
      </c>
      <c r="G95" s="349" t="b">
        <f t="shared" si="10"/>
        <v>0</v>
      </c>
      <c r="H95" s="350">
        <f t="shared" si="11"/>
        <v>1</v>
      </c>
    </row>
    <row r="96" spans="1:8">
      <c r="A96" s="37">
        <v>85</v>
      </c>
      <c r="B96" s="6"/>
      <c r="C96" s="6"/>
      <c r="D96" s="216"/>
      <c r="E96" s="16" t="str">
        <f t="shared" si="8"/>
        <v/>
      </c>
      <c r="F96" s="58" t="str">
        <f t="shared" si="9"/>
        <v/>
      </c>
      <c r="G96" s="349" t="b">
        <f t="shared" si="10"/>
        <v>0</v>
      </c>
      <c r="H96" s="350">
        <f t="shared" si="11"/>
        <v>1</v>
      </c>
    </row>
    <row r="97" spans="1:8">
      <c r="A97" s="37">
        <v>86</v>
      </c>
      <c r="B97" s="6"/>
      <c r="C97" s="6"/>
      <c r="D97" s="216"/>
      <c r="E97" s="16" t="str">
        <f t="shared" si="8"/>
        <v/>
      </c>
      <c r="F97" s="58" t="str">
        <f t="shared" si="9"/>
        <v/>
      </c>
      <c r="G97" s="349" t="b">
        <f t="shared" si="10"/>
        <v>0</v>
      </c>
      <c r="H97" s="350">
        <f t="shared" si="11"/>
        <v>1</v>
      </c>
    </row>
    <row r="98" spans="1:8">
      <c r="A98" s="37">
        <v>87</v>
      </c>
      <c r="B98" s="6"/>
      <c r="C98" s="6"/>
      <c r="D98" s="216"/>
      <c r="E98" s="16" t="str">
        <f t="shared" si="8"/>
        <v/>
      </c>
      <c r="F98" s="58" t="str">
        <f t="shared" si="9"/>
        <v/>
      </c>
      <c r="G98" s="349" t="b">
        <f t="shared" si="10"/>
        <v>0</v>
      </c>
      <c r="H98" s="350">
        <f t="shared" si="11"/>
        <v>1</v>
      </c>
    </row>
    <row r="99" spans="1:8">
      <c r="A99" s="37">
        <v>88</v>
      </c>
      <c r="B99" s="6"/>
      <c r="C99" s="6"/>
      <c r="D99" s="216"/>
      <c r="E99" s="16" t="str">
        <f t="shared" si="8"/>
        <v/>
      </c>
      <c r="F99" s="58" t="str">
        <f t="shared" si="9"/>
        <v/>
      </c>
      <c r="G99" s="349" t="b">
        <f t="shared" si="10"/>
        <v>0</v>
      </c>
      <c r="H99" s="350">
        <f t="shared" si="11"/>
        <v>1</v>
      </c>
    </row>
    <row r="100" spans="1:8">
      <c r="A100" s="37">
        <v>89</v>
      </c>
      <c r="B100" s="6"/>
      <c r="C100" s="6"/>
      <c r="D100" s="216"/>
      <c r="E100" s="16" t="str">
        <f t="shared" si="8"/>
        <v/>
      </c>
      <c r="F100" s="58" t="str">
        <f t="shared" si="9"/>
        <v/>
      </c>
      <c r="G100" s="349" t="b">
        <f t="shared" si="10"/>
        <v>0</v>
      </c>
      <c r="H100" s="350">
        <f t="shared" si="11"/>
        <v>1</v>
      </c>
    </row>
    <row r="101" spans="1:8">
      <c r="A101" s="37">
        <v>90</v>
      </c>
      <c r="B101" s="6"/>
      <c r="C101" s="6"/>
      <c r="D101" s="216"/>
      <c r="E101" s="16" t="str">
        <f t="shared" si="8"/>
        <v/>
      </c>
      <c r="F101" s="58" t="str">
        <f t="shared" si="9"/>
        <v/>
      </c>
      <c r="G101" s="349" t="b">
        <f t="shared" si="10"/>
        <v>0</v>
      </c>
      <c r="H101" s="350">
        <f t="shared" si="11"/>
        <v>1</v>
      </c>
    </row>
    <row r="102" spans="1:8">
      <c r="A102" s="37">
        <v>91</v>
      </c>
      <c r="B102" s="6"/>
      <c r="C102" s="6"/>
      <c r="D102" s="216"/>
      <c r="E102" s="16" t="str">
        <f t="shared" si="8"/>
        <v/>
      </c>
      <c r="F102" s="58" t="str">
        <f t="shared" si="9"/>
        <v/>
      </c>
      <c r="G102" s="349" t="b">
        <f t="shared" si="10"/>
        <v>0</v>
      </c>
      <c r="H102" s="350">
        <f t="shared" si="11"/>
        <v>1</v>
      </c>
    </row>
    <row r="103" spans="1:8">
      <c r="A103" s="37">
        <v>92</v>
      </c>
      <c r="B103" s="6"/>
      <c r="C103" s="6"/>
      <c r="D103" s="216"/>
      <c r="E103" s="16" t="str">
        <f t="shared" si="8"/>
        <v/>
      </c>
      <c r="F103" s="58" t="str">
        <f t="shared" si="9"/>
        <v/>
      </c>
      <c r="G103" s="349" t="b">
        <f t="shared" si="10"/>
        <v>0</v>
      </c>
      <c r="H103" s="350">
        <f t="shared" si="11"/>
        <v>1</v>
      </c>
    </row>
    <row r="104" spans="1:8">
      <c r="A104" s="37">
        <v>93</v>
      </c>
      <c r="B104" s="6"/>
      <c r="C104" s="6"/>
      <c r="D104" s="216"/>
      <c r="E104" s="16" t="str">
        <f t="shared" si="8"/>
        <v/>
      </c>
      <c r="F104" s="58" t="str">
        <f t="shared" si="9"/>
        <v/>
      </c>
      <c r="G104" s="349" t="b">
        <f t="shared" si="10"/>
        <v>0</v>
      </c>
      <c r="H104" s="350">
        <f t="shared" si="11"/>
        <v>1</v>
      </c>
    </row>
    <row r="105" spans="1:8">
      <c r="A105" s="37">
        <v>94</v>
      </c>
      <c r="B105" s="6"/>
      <c r="C105" s="6"/>
      <c r="D105" s="216"/>
      <c r="E105" s="16" t="str">
        <f t="shared" si="8"/>
        <v/>
      </c>
      <c r="F105" s="58" t="str">
        <f t="shared" si="9"/>
        <v/>
      </c>
      <c r="G105" s="349" t="b">
        <f t="shared" si="10"/>
        <v>0</v>
      </c>
      <c r="H105" s="350">
        <f t="shared" si="11"/>
        <v>1</v>
      </c>
    </row>
    <row r="106" spans="1:8">
      <c r="A106" s="37">
        <v>95</v>
      </c>
      <c r="B106" s="6"/>
      <c r="C106" s="6"/>
      <c r="D106" s="216"/>
      <c r="E106" s="16" t="str">
        <f t="shared" si="8"/>
        <v/>
      </c>
      <c r="F106" s="58" t="str">
        <f t="shared" si="9"/>
        <v/>
      </c>
      <c r="G106" s="349" t="b">
        <f t="shared" si="10"/>
        <v>0</v>
      </c>
      <c r="H106" s="350">
        <f t="shared" si="11"/>
        <v>1</v>
      </c>
    </row>
    <row r="107" spans="1:8">
      <c r="A107" s="37">
        <v>96</v>
      </c>
      <c r="B107" s="6"/>
      <c r="C107" s="6"/>
      <c r="D107" s="216"/>
      <c r="E107" s="16" t="str">
        <f t="shared" si="8"/>
        <v/>
      </c>
      <c r="F107" s="58" t="str">
        <f t="shared" si="9"/>
        <v/>
      </c>
      <c r="G107" s="349" t="b">
        <f t="shared" si="10"/>
        <v>0</v>
      </c>
      <c r="H107" s="350">
        <f t="shared" si="11"/>
        <v>1</v>
      </c>
    </row>
    <row r="108" spans="1:8">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c r="A109" s="37">
        <v>98</v>
      </c>
      <c r="B109" s="6"/>
      <c r="C109" s="6"/>
      <c r="D109" s="216"/>
      <c r="E109" s="16" t="str">
        <f t="shared" si="12"/>
        <v/>
      </c>
      <c r="F109" s="58" t="str">
        <f t="shared" si="9"/>
        <v/>
      </c>
      <c r="G109" s="349" t="b">
        <f t="shared" si="10"/>
        <v>0</v>
      </c>
      <c r="H109" s="350">
        <f t="shared" si="11"/>
        <v>1</v>
      </c>
    </row>
    <row r="110" spans="1:8">
      <c r="A110" s="143">
        <v>99</v>
      </c>
      <c r="B110" s="6"/>
      <c r="C110" s="6"/>
      <c r="D110" s="216"/>
      <c r="E110" s="16" t="str">
        <f t="shared" si="12"/>
        <v/>
      </c>
      <c r="F110" s="58" t="str">
        <f t="shared" si="9"/>
        <v/>
      </c>
      <c r="G110" s="349" t="b">
        <f t="shared" si="10"/>
        <v>0</v>
      </c>
      <c r="H110" s="350">
        <f t="shared" si="11"/>
        <v>1</v>
      </c>
    </row>
    <row r="111" spans="1:8">
      <c r="A111" s="143">
        <v>100</v>
      </c>
      <c r="B111" s="144"/>
      <c r="C111" s="144"/>
      <c r="D111" s="146"/>
      <c r="E111" s="382" t="str">
        <f t="shared" si="12"/>
        <v/>
      </c>
    </row>
    <row r="112" spans="1:8">
      <c r="A112" s="143">
        <v>101</v>
      </c>
      <c r="B112" s="144"/>
      <c r="C112" s="144"/>
      <c r="D112" s="146"/>
      <c r="E112" s="382" t="str">
        <f t="shared" si="12"/>
        <v/>
      </c>
    </row>
    <row r="113" spans="1:17">
      <c r="A113" s="143">
        <v>102</v>
      </c>
      <c r="B113" s="144"/>
      <c r="C113" s="144"/>
      <c r="D113" s="146"/>
      <c r="E113" s="382" t="str">
        <f t="shared" si="12"/>
        <v/>
      </c>
    </row>
    <row r="114" spans="1:17">
      <c r="A114" s="143">
        <v>103</v>
      </c>
      <c r="B114" s="144"/>
      <c r="C114" s="144"/>
      <c r="D114" s="146"/>
      <c r="E114" s="382" t="str">
        <f t="shared" si="12"/>
        <v/>
      </c>
    </row>
    <row r="115" spans="1:17" s="70" customFormat="1">
      <c r="A115" s="143">
        <v>104</v>
      </c>
      <c r="B115" s="144"/>
      <c r="C115" s="144"/>
      <c r="D115" s="146"/>
      <c r="E115" s="382" t="str">
        <f t="shared" si="12"/>
        <v/>
      </c>
      <c r="G115" s="71"/>
      <c r="H115" s="64"/>
      <c r="I115" s="64"/>
      <c r="J115" s="64"/>
      <c r="K115" s="64"/>
      <c r="L115" s="64"/>
      <c r="M115" s="64"/>
      <c r="N115" s="64"/>
      <c r="O115" s="64"/>
      <c r="P115" s="64"/>
      <c r="Q115" s="64"/>
    </row>
    <row r="116" spans="1:17" s="70" customFormat="1">
      <c r="A116" s="143">
        <v>105</v>
      </c>
      <c r="B116" s="144"/>
      <c r="C116" s="144"/>
      <c r="D116" s="146"/>
      <c r="E116" s="382" t="str">
        <f t="shared" si="12"/>
        <v/>
      </c>
      <c r="G116" s="71"/>
      <c r="H116" s="64"/>
      <c r="I116" s="64"/>
      <c r="J116" s="64"/>
      <c r="K116" s="64"/>
      <c r="L116" s="64"/>
      <c r="M116" s="64"/>
      <c r="N116" s="64"/>
      <c r="O116" s="64"/>
      <c r="P116" s="64"/>
      <c r="Q116" s="64"/>
    </row>
    <row r="117" spans="1:17" s="70" customFormat="1">
      <c r="A117" s="143">
        <v>106</v>
      </c>
      <c r="B117" s="144"/>
      <c r="C117" s="144"/>
      <c r="D117" s="146"/>
      <c r="E117" s="382" t="str">
        <f t="shared" si="12"/>
        <v/>
      </c>
      <c r="G117" s="71"/>
      <c r="H117" s="64"/>
      <c r="I117" s="64"/>
      <c r="J117" s="64"/>
      <c r="K117" s="64"/>
      <c r="L117" s="64"/>
      <c r="M117" s="64"/>
      <c r="N117" s="64"/>
      <c r="O117" s="64"/>
      <c r="P117" s="64"/>
      <c r="Q117" s="64"/>
    </row>
    <row r="118" spans="1:17" s="70" customFormat="1">
      <c r="A118" s="143">
        <v>107</v>
      </c>
      <c r="B118" s="144"/>
      <c r="C118" s="144"/>
      <c r="D118" s="146"/>
      <c r="E118" s="382" t="str">
        <f t="shared" si="12"/>
        <v/>
      </c>
      <c r="G118" s="71"/>
      <c r="H118" s="64"/>
      <c r="I118" s="64"/>
      <c r="J118" s="64"/>
      <c r="K118" s="64"/>
      <c r="L118" s="64"/>
      <c r="M118" s="64"/>
      <c r="N118" s="64"/>
      <c r="O118" s="64"/>
      <c r="P118" s="64"/>
      <c r="Q118" s="64"/>
    </row>
    <row r="119" spans="1:17" s="70" customFormat="1">
      <c r="A119" s="143">
        <v>108</v>
      </c>
      <c r="B119" s="144"/>
      <c r="C119" s="144"/>
      <c r="D119" s="146"/>
      <c r="E119" s="382" t="str">
        <f t="shared" si="12"/>
        <v/>
      </c>
      <c r="G119" s="71"/>
      <c r="H119" s="64"/>
      <c r="I119" s="64"/>
      <c r="J119" s="64"/>
      <c r="K119" s="64"/>
      <c r="L119" s="64"/>
      <c r="M119" s="64"/>
      <c r="N119" s="64"/>
      <c r="O119" s="64"/>
      <c r="P119" s="64"/>
      <c r="Q119" s="64"/>
    </row>
    <row r="120" spans="1:17" s="70" customFormat="1">
      <c r="A120" s="143">
        <v>109</v>
      </c>
      <c r="B120" s="144"/>
      <c r="C120" s="144"/>
      <c r="D120" s="146"/>
      <c r="E120" s="382" t="str">
        <f t="shared" si="12"/>
        <v/>
      </c>
      <c r="G120" s="71"/>
      <c r="H120" s="64"/>
      <c r="I120" s="64"/>
      <c r="J120" s="64"/>
      <c r="K120" s="64"/>
      <c r="L120" s="64"/>
      <c r="M120" s="64"/>
      <c r="N120" s="64"/>
      <c r="O120" s="64"/>
      <c r="P120" s="64"/>
      <c r="Q120" s="64"/>
    </row>
    <row r="121" spans="1:17" s="70" customFormat="1">
      <c r="A121" s="143">
        <v>110</v>
      </c>
      <c r="B121" s="144"/>
      <c r="C121" s="144"/>
      <c r="D121" s="146"/>
      <c r="E121" s="382" t="str">
        <f t="shared" si="12"/>
        <v/>
      </c>
      <c r="G121" s="71"/>
      <c r="H121" s="64"/>
      <c r="I121" s="64"/>
      <c r="J121" s="64"/>
      <c r="K121" s="64"/>
      <c r="L121" s="64"/>
      <c r="M121" s="64"/>
      <c r="N121" s="64"/>
      <c r="O121" s="64"/>
      <c r="P121" s="64"/>
      <c r="Q121" s="64"/>
    </row>
    <row r="122" spans="1:17" s="70" customFormat="1">
      <c r="A122" s="143">
        <v>111</v>
      </c>
      <c r="B122" s="144"/>
      <c r="C122" s="144"/>
      <c r="D122" s="146"/>
      <c r="E122" s="382" t="str">
        <f t="shared" si="12"/>
        <v/>
      </c>
      <c r="G122" s="71"/>
      <c r="H122" s="64"/>
      <c r="I122" s="64"/>
      <c r="J122" s="64"/>
      <c r="K122" s="64"/>
      <c r="L122" s="64"/>
      <c r="M122" s="64"/>
      <c r="N122" s="64"/>
      <c r="O122" s="64"/>
      <c r="P122" s="64"/>
      <c r="Q122" s="64"/>
    </row>
    <row r="123" spans="1:17" s="70" customFormat="1">
      <c r="A123" s="143">
        <v>112</v>
      </c>
      <c r="B123" s="144"/>
      <c r="C123" s="144"/>
      <c r="D123" s="146"/>
      <c r="E123" s="382" t="str">
        <f t="shared" si="12"/>
        <v/>
      </c>
      <c r="G123" s="71"/>
      <c r="H123" s="64"/>
      <c r="I123" s="64"/>
      <c r="J123" s="64"/>
      <c r="K123" s="64"/>
      <c r="L123" s="64"/>
      <c r="M123" s="64"/>
      <c r="N123" s="64"/>
      <c r="O123" s="64"/>
      <c r="P123" s="64"/>
      <c r="Q123" s="64"/>
    </row>
    <row r="124" spans="1:17" s="70" customFormat="1">
      <c r="A124" s="143">
        <v>113</v>
      </c>
      <c r="B124" s="144"/>
      <c r="C124" s="144"/>
      <c r="D124" s="146"/>
      <c r="E124" s="382" t="str">
        <f t="shared" si="12"/>
        <v/>
      </c>
      <c r="G124" s="71"/>
      <c r="H124" s="64"/>
      <c r="I124" s="64"/>
      <c r="J124" s="64"/>
      <c r="K124" s="64"/>
      <c r="L124" s="64"/>
      <c r="M124" s="64"/>
      <c r="N124" s="64"/>
      <c r="O124" s="64"/>
      <c r="P124" s="64"/>
      <c r="Q124" s="64"/>
    </row>
    <row r="125" spans="1:17" s="70" customFormat="1">
      <c r="A125" s="143">
        <v>114</v>
      </c>
      <c r="B125" s="144"/>
      <c r="C125" s="144"/>
      <c r="D125" s="146"/>
      <c r="E125" s="382" t="str">
        <f t="shared" si="12"/>
        <v/>
      </c>
      <c r="G125" s="71"/>
      <c r="H125" s="64"/>
      <c r="I125" s="64"/>
      <c r="J125" s="64"/>
      <c r="K125" s="64"/>
      <c r="L125" s="64"/>
      <c r="M125" s="64"/>
      <c r="N125" s="64"/>
      <c r="O125" s="64"/>
      <c r="P125" s="64"/>
      <c r="Q125" s="64"/>
    </row>
    <row r="126" spans="1:17" s="70" customFormat="1">
      <c r="A126" s="143">
        <v>115</v>
      </c>
      <c r="B126" s="144"/>
      <c r="C126" s="144"/>
      <c r="D126" s="146"/>
      <c r="E126" s="382" t="str">
        <f t="shared" si="12"/>
        <v/>
      </c>
      <c r="G126" s="71"/>
      <c r="H126" s="64"/>
      <c r="I126" s="64"/>
      <c r="J126" s="64"/>
      <c r="K126" s="64"/>
      <c r="L126" s="64"/>
      <c r="M126" s="64"/>
      <c r="N126" s="64"/>
      <c r="O126" s="64"/>
      <c r="P126" s="64"/>
      <c r="Q126" s="64"/>
    </row>
    <row r="127" spans="1:17" s="70" customFormat="1">
      <c r="A127" s="143">
        <v>116</v>
      </c>
      <c r="B127" s="144"/>
      <c r="C127" s="144"/>
      <c r="D127" s="146"/>
      <c r="E127" s="382" t="str">
        <f t="shared" si="12"/>
        <v/>
      </c>
      <c r="G127" s="71"/>
      <c r="H127" s="64"/>
      <c r="I127" s="64"/>
      <c r="J127" s="64"/>
      <c r="K127" s="64"/>
      <c r="L127" s="64"/>
      <c r="M127" s="64"/>
      <c r="N127" s="64"/>
      <c r="O127" s="64"/>
      <c r="P127" s="64"/>
      <c r="Q127" s="64"/>
    </row>
    <row r="128" spans="1:17" s="70" customFormat="1">
      <c r="A128" s="143">
        <v>117</v>
      </c>
      <c r="B128" s="144"/>
      <c r="C128" s="144"/>
      <c r="D128" s="146"/>
      <c r="E128" s="382" t="str">
        <f t="shared" si="12"/>
        <v/>
      </c>
      <c r="G128" s="71"/>
      <c r="H128" s="64"/>
      <c r="I128" s="64"/>
      <c r="J128" s="64"/>
      <c r="K128" s="64"/>
      <c r="L128" s="64"/>
      <c r="M128" s="64"/>
      <c r="N128" s="64"/>
      <c r="O128" s="64"/>
      <c r="P128" s="64"/>
      <c r="Q128" s="64"/>
    </row>
    <row r="129" spans="1:17" s="70" customFormat="1">
      <c r="A129" s="143">
        <v>118</v>
      </c>
      <c r="B129" s="144"/>
      <c r="C129" s="144"/>
      <c r="D129" s="146"/>
      <c r="E129" s="382" t="str">
        <f t="shared" si="12"/>
        <v/>
      </c>
      <c r="G129" s="71"/>
      <c r="H129" s="64"/>
      <c r="I129" s="64"/>
      <c r="J129" s="64"/>
      <c r="K129" s="64"/>
      <c r="L129" s="64"/>
      <c r="M129" s="64"/>
      <c r="N129" s="64"/>
      <c r="O129" s="64"/>
      <c r="P129" s="64"/>
      <c r="Q129" s="64"/>
    </row>
    <row r="130" spans="1:17" s="70" customFormat="1">
      <c r="A130" s="143">
        <v>119</v>
      </c>
      <c r="B130" s="144"/>
      <c r="C130" s="144"/>
      <c r="D130" s="146"/>
      <c r="E130" s="382" t="str">
        <f t="shared" si="12"/>
        <v/>
      </c>
      <c r="G130" s="71"/>
      <c r="H130" s="64"/>
      <c r="I130" s="64"/>
      <c r="J130" s="64"/>
      <c r="K130" s="64"/>
      <c r="L130" s="64"/>
      <c r="M130" s="64"/>
      <c r="N130" s="64"/>
      <c r="O130" s="64"/>
      <c r="P130" s="64"/>
      <c r="Q130" s="64"/>
    </row>
    <row r="131" spans="1:17" s="70" customFormat="1">
      <c r="A131" s="143">
        <v>120</v>
      </c>
      <c r="B131" s="144"/>
      <c r="C131" s="144"/>
      <c r="D131" s="146"/>
      <c r="E131" s="382" t="str">
        <f t="shared" si="12"/>
        <v/>
      </c>
      <c r="G131" s="71"/>
      <c r="H131" s="64"/>
      <c r="I131" s="64"/>
      <c r="J131" s="64"/>
      <c r="K131" s="64"/>
      <c r="L131" s="64"/>
      <c r="M131" s="64"/>
      <c r="N131" s="64"/>
      <c r="O131" s="64"/>
      <c r="P131" s="64"/>
      <c r="Q131" s="64"/>
    </row>
    <row r="132" spans="1:17" s="70" customFormat="1">
      <c r="A132" s="143">
        <v>121</v>
      </c>
      <c r="B132" s="144"/>
      <c r="C132" s="144"/>
      <c r="D132" s="146"/>
      <c r="E132" s="382" t="str">
        <f t="shared" si="12"/>
        <v/>
      </c>
      <c r="G132" s="71"/>
      <c r="H132" s="64"/>
      <c r="I132" s="64"/>
      <c r="J132" s="64"/>
      <c r="K132" s="64"/>
      <c r="L132" s="64"/>
      <c r="M132" s="64"/>
      <c r="N132" s="64"/>
      <c r="O132" s="64"/>
      <c r="P132" s="64"/>
      <c r="Q132" s="64"/>
    </row>
    <row r="133" spans="1:17" s="70" customFormat="1">
      <c r="A133" s="143">
        <v>122</v>
      </c>
      <c r="B133" s="144"/>
      <c r="C133" s="144"/>
      <c r="D133" s="146"/>
      <c r="E133" s="382" t="str">
        <f t="shared" si="12"/>
        <v/>
      </c>
      <c r="G133" s="71"/>
      <c r="H133" s="64"/>
      <c r="I133" s="64"/>
      <c r="J133" s="64"/>
      <c r="K133" s="64"/>
      <c r="L133" s="64"/>
      <c r="M133" s="64"/>
      <c r="N133" s="64"/>
      <c r="O133" s="64"/>
      <c r="P133" s="64"/>
      <c r="Q133" s="64"/>
    </row>
    <row r="134" spans="1:17" s="70" customFormat="1">
      <c r="A134" s="143">
        <v>123</v>
      </c>
      <c r="B134" s="144"/>
      <c r="C134" s="144"/>
      <c r="D134" s="146"/>
      <c r="E134" s="382" t="str">
        <f t="shared" si="12"/>
        <v/>
      </c>
      <c r="G134" s="71"/>
      <c r="H134" s="64"/>
      <c r="I134" s="64"/>
      <c r="J134" s="64"/>
      <c r="K134" s="64"/>
      <c r="L134" s="64"/>
      <c r="M134" s="64"/>
      <c r="N134" s="64"/>
      <c r="O134" s="64"/>
      <c r="P134" s="64"/>
      <c r="Q134" s="64"/>
    </row>
    <row r="135" spans="1:17" s="70" customFormat="1">
      <c r="A135" s="143">
        <v>124</v>
      </c>
      <c r="B135" s="144"/>
      <c r="C135" s="144"/>
      <c r="D135" s="146"/>
      <c r="E135" s="382" t="str">
        <f t="shared" si="12"/>
        <v/>
      </c>
      <c r="G135" s="71"/>
      <c r="H135" s="64"/>
      <c r="I135" s="64"/>
      <c r="J135" s="64"/>
      <c r="K135" s="64"/>
      <c r="L135" s="64"/>
      <c r="M135" s="64"/>
      <c r="N135" s="64"/>
      <c r="O135" s="64"/>
      <c r="P135" s="64"/>
      <c r="Q135" s="64"/>
    </row>
    <row r="136" spans="1:17" s="70" customFormat="1">
      <c r="A136" s="143">
        <v>125</v>
      </c>
      <c r="B136" s="144"/>
      <c r="C136" s="144"/>
      <c r="D136" s="146"/>
      <c r="E136" s="382" t="str">
        <f t="shared" si="12"/>
        <v/>
      </c>
      <c r="G136" s="71"/>
      <c r="H136" s="64"/>
      <c r="I136" s="64"/>
      <c r="J136" s="64"/>
      <c r="K136" s="64"/>
      <c r="L136" s="64"/>
      <c r="M136" s="64"/>
      <c r="N136" s="64"/>
      <c r="O136" s="64"/>
      <c r="P136" s="64"/>
      <c r="Q136" s="64"/>
    </row>
    <row r="137" spans="1:17" s="70" customFormat="1">
      <c r="A137" s="143">
        <v>126</v>
      </c>
      <c r="B137" s="144"/>
      <c r="C137" s="144"/>
      <c r="D137" s="146"/>
      <c r="E137" s="382" t="str">
        <f t="shared" si="12"/>
        <v/>
      </c>
      <c r="G137" s="71"/>
      <c r="H137" s="64"/>
      <c r="I137" s="64"/>
      <c r="J137" s="64"/>
      <c r="K137" s="64"/>
      <c r="L137" s="64"/>
      <c r="M137" s="64"/>
      <c r="N137" s="64"/>
      <c r="O137" s="64"/>
      <c r="P137" s="64"/>
      <c r="Q137" s="64"/>
    </row>
    <row r="138" spans="1:17" s="70" customFormat="1">
      <c r="A138" s="143">
        <v>127</v>
      </c>
      <c r="B138" s="144"/>
      <c r="C138" s="144"/>
      <c r="D138" s="146"/>
      <c r="E138" s="382" t="str">
        <f t="shared" si="12"/>
        <v/>
      </c>
      <c r="G138" s="71"/>
      <c r="H138" s="64"/>
      <c r="I138" s="64"/>
      <c r="J138" s="64"/>
      <c r="K138" s="64"/>
      <c r="L138" s="64"/>
      <c r="M138" s="64"/>
      <c r="N138" s="64"/>
      <c r="O138" s="64"/>
      <c r="P138" s="64"/>
      <c r="Q138" s="64"/>
    </row>
    <row r="139" spans="1:17" s="70" customFormat="1">
      <c r="A139" s="143">
        <v>128</v>
      </c>
      <c r="B139" s="144"/>
      <c r="C139" s="144"/>
      <c r="D139" s="146"/>
      <c r="E139" s="382" t="str">
        <f t="shared" si="12"/>
        <v/>
      </c>
      <c r="G139" s="71"/>
      <c r="H139" s="64"/>
      <c r="I139" s="64"/>
      <c r="J139" s="64"/>
      <c r="K139" s="64"/>
      <c r="L139" s="64"/>
      <c r="M139" s="64"/>
      <c r="N139" s="64"/>
      <c r="O139" s="64"/>
      <c r="P139" s="64"/>
      <c r="Q139" s="64"/>
    </row>
    <row r="140" spans="1:17" s="70" customFormat="1">
      <c r="A140" s="143">
        <v>129</v>
      </c>
      <c r="B140" s="144"/>
      <c r="C140" s="144"/>
      <c r="D140" s="146"/>
      <c r="E140" s="382" t="str">
        <f t="shared" si="12"/>
        <v/>
      </c>
      <c r="G140" s="71"/>
      <c r="H140" s="64"/>
      <c r="I140" s="64"/>
      <c r="J140" s="64"/>
      <c r="K140" s="64"/>
      <c r="L140" s="64"/>
      <c r="M140" s="64"/>
      <c r="N140" s="64"/>
      <c r="O140" s="64"/>
      <c r="P140" s="64"/>
      <c r="Q140" s="64"/>
    </row>
    <row r="141" spans="1:17" s="70" customFormat="1">
      <c r="A141" s="143">
        <v>130</v>
      </c>
      <c r="B141" s="144"/>
      <c r="C141" s="144"/>
      <c r="D141" s="146"/>
      <c r="E141" s="382" t="str">
        <f t="shared" si="12"/>
        <v/>
      </c>
      <c r="G141" s="71"/>
      <c r="H141" s="64"/>
      <c r="I141" s="64"/>
      <c r="J141" s="64"/>
      <c r="K141" s="64"/>
      <c r="L141" s="64"/>
      <c r="M141" s="64"/>
      <c r="N141" s="64"/>
      <c r="O141" s="64"/>
      <c r="P141" s="64"/>
      <c r="Q141" s="64"/>
    </row>
    <row r="142" spans="1:17" s="70" customFormat="1">
      <c r="A142" s="143">
        <v>131</v>
      </c>
      <c r="B142" s="144"/>
      <c r="C142" s="144"/>
      <c r="D142" s="146"/>
      <c r="E142" s="382" t="str">
        <f t="shared" si="12"/>
        <v/>
      </c>
      <c r="G142" s="71"/>
      <c r="H142" s="64"/>
      <c r="I142" s="64"/>
      <c r="J142" s="64"/>
      <c r="K142" s="64"/>
      <c r="L142" s="64"/>
      <c r="M142" s="64"/>
      <c r="N142" s="64"/>
      <c r="O142" s="64"/>
      <c r="P142" s="64"/>
      <c r="Q142" s="64"/>
    </row>
    <row r="143" spans="1:17" s="70" customFormat="1">
      <c r="A143" s="143">
        <v>132</v>
      </c>
      <c r="B143" s="144"/>
      <c r="C143" s="144"/>
      <c r="D143" s="146"/>
      <c r="E143" s="382" t="str">
        <f t="shared" si="12"/>
        <v/>
      </c>
      <c r="G143" s="71"/>
      <c r="H143" s="64"/>
      <c r="I143" s="64"/>
      <c r="J143" s="64"/>
      <c r="K143" s="64"/>
      <c r="L143" s="64"/>
      <c r="M143" s="64"/>
      <c r="N143" s="64"/>
      <c r="O143" s="64"/>
      <c r="P143" s="64"/>
      <c r="Q143" s="64"/>
    </row>
    <row r="144" spans="1:17" s="70" customFormat="1">
      <c r="A144" s="143">
        <v>133</v>
      </c>
      <c r="B144" s="144"/>
      <c r="C144" s="144"/>
      <c r="D144" s="146"/>
      <c r="E144" s="382" t="str">
        <f t="shared" si="12"/>
        <v/>
      </c>
      <c r="G144" s="71"/>
      <c r="H144" s="64"/>
      <c r="I144" s="64"/>
      <c r="J144" s="64"/>
      <c r="K144" s="64"/>
      <c r="L144" s="64"/>
      <c r="M144" s="64"/>
      <c r="N144" s="64"/>
      <c r="O144" s="64"/>
      <c r="P144" s="64"/>
      <c r="Q144" s="64"/>
    </row>
    <row r="145" spans="1:17" s="70" customFormat="1">
      <c r="A145" s="143">
        <v>134</v>
      </c>
      <c r="B145" s="144"/>
      <c r="C145" s="144"/>
      <c r="D145" s="146"/>
      <c r="E145" s="382" t="str">
        <f t="shared" si="12"/>
        <v/>
      </c>
      <c r="G145" s="71"/>
      <c r="H145" s="64"/>
      <c r="I145" s="64"/>
      <c r="J145" s="64"/>
      <c r="K145" s="64"/>
      <c r="L145" s="64"/>
      <c r="M145" s="64"/>
      <c r="N145" s="64"/>
      <c r="O145" s="64"/>
      <c r="P145" s="64"/>
      <c r="Q145" s="64"/>
    </row>
    <row r="146" spans="1:17" s="70" customFormat="1">
      <c r="A146" s="143">
        <v>135</v>
      </c>
      <c r="B146" s="144"/>
      <c r="C146" s="144"/>
      <c r="D146" s="146"/>
      <c r="E146" s="382" t="str">
        <f t="shared" si="12"/>
        <v/>
      </c>
      <c r="G146" s="71"/>
      <c r="H146" s="64"/>
      <c r="I146" s="64"/>
      <c r="J146" s="64"/>
      <c r="K146" s="64"/>
      <c r="L146" s="64"/>
      <c r="M146" s="64"/>
      <c r="N146" s="64"/>
      <c r="O146" s="64"/>
      <c r="P146" s="64"/>
      <c r="Q146" s="64"/>
    </row>
    <row r="147" spans="1:17" s="70" customFormat="1">
      <c r="A147" s="143">
        <v>136</v>
      </c>
      <c r="B147" s="144"/>
      <c r="C147" s="144"/>
      <c r="D147" s="146"/>
      <c r="E147" s="382" t="str">
        <f t="shared" si="12"/>
        <v/>
      </c>
      <c r="G147" s="71"/>
      <c r="H147" s="64"/>
      <c r="I147" s="64"/>
      <c r="J147" s="64"/>
      <c r="K147" s="64"/>
      <c r="L147" s="64"/>
      <c r="M147" s="64"/>
      <c r="N147" s="64"/>
      <c r="O147" s="64"/>
      <c r="P147" s="64"/>
      <c r="Q147" s="64"/>
    </row>
    <row r="148" spans="1:17" s="70" customFormat="1">
      <c r="A148" s="143">
        <v>137</v>
      </c>
      <c r="B148" s="144"/>
      <c r="C148" s="144"/>
      <c r="D148" s="146"/>
      <c r="E148" s="382" t="str">
        <f t="shared" si="12"/>
        <v/>
      </c>
      <c r="G148" s="71"/>
      <c r="H148" s="64"/>
      <c r="I148" s="64"/>
      <c r="J148" s="64"/>
      <c r="K148" s="64"/>
      <c r="L148" s="64"/>
      <c r="M148" s="64"/>
      <c r="N148" s="64"/>
      <c r="O148" s="64"/>
      <c r="P148" s="64"/>
      <c r="Q148" s="64"/>
    </row>
    <row r="149" spans="1:17" s="70" customFormat="1">
      <c r="A149" s="143">
        <v>138</v>
      </c>
      <c r="B149" s="144"/>
      <c r="C149" s="144"/>
      <c r="D149" s="146"/>
      <c r="E149" s="382" t="str">
        <f t="shared" si="12"/>
        <v/>
      </c>
      <c r="G149" s="71"/>
      <c r="H149" s="64"/>
      <c r="I149" s="64"/>
      <c r="J149" s="64"/>
      <c r="K149" s="64"/>
      <c r="L149" s="64"/>
      <c r="M149" s="64"/>
      <c r="N149" s="64"/>
      <c r="O149" s="64"/>
      <c r="P149" s="64"/>
      <c r="Q149" s="64"/>
    </row>
    <row r="150" spans="1:17" s="70" customFormat="1">
      <c r="A150" s="143">
        <v>139</v>
      </c>
      <c r="B150" s="144"/>
      <c r="C150" s="144"/>
      <c r="D150" s="146"/>
      <c r="E150" s="382" t="str">
        <f t="shared" si="12"/>
        <v/>
      </c>
      <c r="G150" s="71"/>
      <c r="H150" s="64"/>
      <c r="I150" s="64"/>
      <c r="J150" s="64"/>
      <c r="K150" s="64"/>
      <c r="L150" s="64"/>
      <c r="M150" s="64"/>
      <c r="N150" s="64"/>
      <c r="O150" s="64"/>
      <c r="P150" s="64"/>
      <c r="Q150" s="64"/>
    </row>
    <row r="151" spans="1:17" s="70" customFormat="1">
      <c r="A151" s="143">
        <v>140</v>
      </c>
      <c r="B151" s="144"/>
      <c r="C151" s="144"/>
      <c r="D151" s="146"/>
      <c r="E151" s="382" t="str">
        <f t="shared" si="12"/>
        <v/>
      </c>
      <c r="G151" s="71"/>
      <c r="H151" s="64"/>
      <c r="I151" s="64"/>
      <c r="J151" s="64"/>
      <c r="K151" s="64"/>
      <c r="L151" s="64"/>
      <c r="M151" s="64"/>
      <c r="N151" s="64"/>
      <c r="O151" s="64"/>
      <c r="P151" s="64"/>
      <c r="Q151" s="64"/>
    </row>
    <row r="152" spans="1:17" s="70" customFormat="1">
      <c r="A152" s="143">
        <v>141</v>
      </c>
      <c r="B152" s="144"/>
      <c r="C152" s="144"/>
      <c r="D152" s="146"/>
      <c r="E152" s="382" t="str">
        <f t="shared" si="12"/>
        <v/>
      </c>
      <c r="G152" s="71"/>
      <c r="H152" s="64"/>
      <c r="I152" s="64"/>
      <c r="J152" s="64"/>
      <c r="K152" s="64"/>
      <c r="L152" s="64"/>
      <c r="M152" s="64"/>
      <c r="N152" s="64"/>
      <c r="O152" s="64"/>
      <c r="P152" s="64"/>
      <c r="Q152" s="64"/>
    </row>
    <row r="153" spans="1:17" s="70" customFormat="1">
      <c r="A153" s="143">
        <v>142</v>
      </c>
      <c r="B153" s="144"/>
      <c r="C153" s="144"/>
      <c r="D153" s="146"/>
      <c r="E153" s="382" t="str">
        <f t="shared" si="12"/>
        <v/>
      </c>
      <c r="G153" s="71"/>
      <c r="H153" s="64"/>
      <c r="I153" s="64"/>
      <c r="J153" s="64"/>
      <c r="K153" s="64"/>
      <c r="L153" s="64"/>
      <c r="M153" s="64"/>
      <c r="N153" s="64"/>
      <c r="O153" s="64"/>
      <c r="P153" s="64"/>
      <c r="Q153" s="64"/>
    </row>
    <row r="154" spans="1:17" s="70" customFormat="1">
      <c r="A154" s="143">
        <v>143</v>
      </c>
      <c r="B154" s="144"/>
      <c r="C154" s="144"/>
      <c r="D154" s="146"/>
      <c r="E154" s="382" t="str">
        <f t="shared" si="12"/>
        <v/>
      </c>
      <c r="G154" s="71"/>
      <c r="H154" s="64"/>
      <c r="I154" s="64"/>
      <c r="J154" s="64"/>
      <c r="K154" s="64"/>
      <c r="L154" s="64"/>
      <c r="M154" s="64"/>
      <c r="N154" s="64"/>
      <c r="O154" s="64"/>
      <c r="P154" s="64"/>
      <c r="Q154" s="64"/>
    </row>
    <row r="155" spans="1:17" s="70" customFormat="1">
      <c r="A155" s="143">
        <v>144</v>
      </c>
      <c r="B155" s="144"/>
      <c r="C155" s="144"/>
      <c r="D155" s="146"/>
      <c r="E155" s="382" t="str">
        <f t="shared" si="12"/>
        <v/>
      </c>
      <c r="G155" s="71"/>
      <c r="H155" s="64"/>
      <c r="I155" s="64"/>
      <c r="J155" s="64"/>
      <c r="K155" s="64"/>
      <c r="L155" s="64"/>
      <c r="M155" s="64"/>
      <c r="N155" s="64"/>
      <c r="O155" s="64"/>
      <c r="P155" s="64"/>
      <c r="Q155" s="64"/>
    </row>
    <row r="156" spans="1:17" s="70" customFormat="1">
      <c r="A156" s="143">
        <v>145</v>
      </c>
      <c r="B156" s="144"/>
      <c r="C156" s="144"/>
      <c r="D156" s="146"/>
      <c r="E156" s="382" t="str">
        <f t="shared" si="12"/>
        <v/>
      </c>
      <c r="G156" s="71"/>
      <c r="H156" s="64"/>
      <c r="I156" s="64"/>
      <c r="J156" s="64"/>
      <c r="K156" s="64"/>
      <c r="L156" s="64"/>
      <c r="M156" s="64"/>
      <c r="N156" s="64"/>
      <c r="O156" s="64"/>
      <c r="P156" s="64"/>
      <c r="Q156" s="64"/>
    </row>
    <row r="157" spans="1:17" s="70" customFormat="1">
      <c r="A157" s="143">
        <v>146</v>
      </c>
      <c r="B157" s="144"/>
      <c r="C157" s="144"/>
      <c r="D157" s="146"/>
      <c r="E157" s="382" t="str">
        <f t="shared" si="12"/>
        <v/>
      </c>
      <c r="G157" s="71"/>
      <c r="H157" s="64"/>
      <c r="I157" s="64"/>
      <c r="J157" s="64"/>
      <c r="K157" s="64"/>
      <c r="L157" s="64"/>
      <c r="M157" s="64"/>
      <c r="N157" s="64"/>
      <c r="O157" s="64"/>
      <c r="P157" s="64"/>
      <c r="Q157" s="64"/>
    </row>
    <row r="158" spans="1:17" s="70" customFormat="1">
      <c r="A158" s="143">
        <v>147</v>
      </c>
      <c r="B158" s="144"/>
      <c r="C158" s="144"/>
      <c r="D158" s="146"/>
      <c r="E158" s="382" t="str">
        <f t="shared" si="12"/>
        <v/>
      </c>
      <c r="G158" s="71"/>
      <c r="H158" s="64"/>
      <c r="I158" s="64"/>
      <c r="J158" s="64"/>
      <c r="K158" s="64"/>
      <c r="L158" s="64"/>
      <c r="M158" s="64"/>
      <c r="N158" s="64"/>
      <c r="O158" s="64"/>
      <c r="P158" s="64"/>
      <c r="Q158" s="64"/>
    </row>
    <row r="159" spans="1:17" s="70" customFormat="1">
      <c r="A159" s="143">
        <v>148</v>
      </c>
      <c r="B159" s="144"/>
      <c r="C159" s="144"/>
      <c r="D159" s="146"/>
      <c r="E159" s="382" t="str">
        <f t="shared" si="12"/>
        <v/>
      </c>
      <c r="G159" s="71"/>
      <c r="H159" s="64"/>
      <c r="I159" s="64"/>
      <c r="J159" s="64"/>
      <c r="K159" s="64"/>
      <c r="L159" s="64"/>
      <c r="M159" s="64"/>
      <c r="N159" s="64"/>
      <c r="O159" s="64"/>
      <c r="P159" s="64"/>
      <c r="Q159" s="64"/>
    </row>
    <row r="160" spans="1:17" s="70" customFormat="1">
      <c r="A160" s="143">
        <v>149</v>
      </c>
      <c r="B160" s="144"/>
      <c r="C160" s="144"/>
      <c r="D160" s="146"/>
      <c r="E160" s="382" t="str">
        <f t="shared" si="12"/>
        <v/>
      </c>
      <c r="G160" s="71"/>
      <c r="H160" s="64"/>
      <c r="I160" s="64"/>
      <c r="J160" s="64"/>
      <c r="K160" s="64"/>
      <c r="L160" s="64"/>
      <c r="M160" s="64"/>
      <c r="N160" s="64"/>
      <c r="O160" s="64"/>
      <c r="P160" s="64"/>
      <c r="Q160" s="64"/>
    </row>
    <row r="161" spans="1:17" s="70" customFormat="1">
      <c r="A161" s="143">
        <v>150</v>
      </c>
      <c r="B161" s="144"/>
      <c r="C161" s="144"/>
      <c r="D161" s="146"/>
      <c r="E161" s="382" t="str">
        <f t="shared" si="12"/>
        <v/>
      </c>
      <c r="G161" s="71"/>
      <c r="H161" s="64"/>
      <c r="I161" s="64"/>
      <c r="J161" s="64"/>
      <c r="K161" s="64"/>
      <c r="L161" s="64"/>
      <c r="M161" s="64"/>
      <c r="N161" s="64"/>
      <c r="O161" s="64"/>
      <c r="P161" s="64"/>
      <c r="Q161" s="64"/>
    </row>
    <row r="162" spans="1:17" s="70" customFormat="1">
      <c r="A162" s="143">
        <v>151</v>
      </c>
      <c r="B162" s="144"/>
      <c r="C162" s="144"/>
      <c r="D162" s="146"/>
      <c r="E162" s="382" t="str">
        <f t="shared" si="12"/>
        <v/>
      </c>
      <c r="G162" s="71"/>
      <c r="H162" s="64"/>
      <c r="I162" s="64"/>
      <c r="J162" s="64"/>
      <c r="K162" s="64"/>
      <c r="L162" s="64"/>
      <c r="M162" s="64"/>
      <c r="N162" s="64"/>
      <c r="O162" s="64"/>
      <c r="P162" s="64"/>
      <c r="Q162" s="64"/>
    </row>
    <row r="163" spans="1:17" s="70" customFormat="1">
      <c r="A163" s="143">
        <v>152</v>
      </c>
      <c r="B163" s="144"/>
      <c r="C163" s="144"/>
      <c r="D163" s="146"/>
      <c r="E163" s="382" t="str">
        <f t="shared" si="12"/>
        <v/>
      </c>
      <c r="G163" s="71"/>
      <c r="H163" s="64"/>
      <c r="I163" s="64"/>
      <c r="J163" s="64"/>
      <c r="K163" s="64"/>
      <c r="L163" s="64"/>
      <c r="M163" s="64"/>
      <c r="N163" s="64"/>
      <c r="O163" s="64"/>
      <c r="P163" s="64"/>
      <c r="Q163" s="64"/>
    </row>
    <row r="164" spans="1:17" s="70" customFormat="1">
      <c r="A164" s="143">
        <v>153</v>
      </c>
      <c r="B164" s="144"/>
      <c r="C164" s="144"/>
      <c r="D164" s="146"/>
      <c r="E164" s="382" t="str">
        <f t="shared" si="12"/>
        <v/>
      </c>
      <c r="G164" s="71"/>
      <c r="H164" s="64"/>
      <c r="I164" s="64"/>
      <c r="J164" s="64"/>
      <c r="K164" s="64"/>
      <c r="L164" s="64"/>
      <c r="M164" s="64"/>
      <c r="N164" s="64"/>
      <c r="O164" s="64"/>
      <c r="P164" s="64"/>
      <c r="Q164" s="64"/>
    </row>
    <row r="165" spans="1:17" s="70" customFormat="1">
      <c r="A165" s="143">
        <v>154</v>
      </c>
      <c r="B165" s="144"/>
      <c r="C165" s="144"/>
      <c r="D165" s="146"/>
      <c r="E165" s="382" t="str">
        <f t="shared" si="12"/>
        <v/>
      </c>
      <c r="G165" s="71"/>
      <c r="H165" s="64"/>
      <c r="I165" s="64"/>
      <c r="J165" s="64"/>
      <c r="K165" s="64"/>
      <c r="L165" s="64"/>
      <c r="M165" s="64"/>
      <c r="N165" s="64"/>
      <c r="O165" s="64"/>
      <c r="P165" s="64"/>
      <c r="Q165" s="64"/>
    </row>
    <row r="166" spans="1:17" s="70" customFormat="1">
      <c r="A166" s="143">
        <v>155</v>
      </c>
      <c r="B166" s="144"/>
      <c r="C166" s="144"/>
      <c r="D166" s="146"/>
      <c r="E166" s="382" t="str">
        <f t="shared" si="12"/>
        <v/>
      </c>
      <c r="G166" s="71"/>
      <c r="H166" s="64"/>
      <c r="I166" s="64"/>
      <c r="J166" s="64"/>
      <c r="K166" s="64"/>
      <c r="L166" s="64"/>
      <c r="M166" s="64"/>
      <c r="N166" s="64"/>
      <c r="O166" s="64"/>
      <c r="P166" s="64"/>
      <c r="Q166" s="64"/>
    </row>
    <row r="167" spans="1:17" s="70" customFormat="1">
      <c r="A167" s="143">
        <v>156</v>
      </c>
      <c r="B167" s="144"/>
      <c r="C167" s="144"/>
      <c r="D167" s="146"/>
      <c r="E167" s="382" t="str">
        <f t="shared" si="12"/>
        <v/>
      </c>
      <c r="G167" s="71"/>
      <c r="H167" s="64"/>
      <c r="I167" s="64"/>
      <c r="J167" s="64"/>
      <c r="K167" s="64"/>
      <c r="L167" s="64"/>
      <c r="M167" s="64"/>
      <c r="N167" s="64"/>
      <c r="O167" s="64"/>
      <c r="P167" s="64"/>
      <c r="Q167" s="64"/>
    </row>
    <row r="168" spans="1:17" s="70" customFormat="1">
      <c r="A168" s="143">
        <v>157</v>
      </c>
      <c r="B168" s="144"/>
      <c r="C168" s="144"/>
      <c r="D168" s="146"/>
      <c r="E168" s="382" t="str">
        <f t="shared" si="12"/>
        <v/>
      </c>
      <c r="G168" s="71"/>
      <c r="H168" s="64"/>
      <c r="I168" s="64"/>
      <c r="J168" s="64"/>
      <c r="K168" s="64"/>
      <c r="L168" s="64"/>
      <c r="M168" s="64"/>
      <c r="N168" s="64"/>
      <c r="O168" s="64"/>
      <c r="P168" s="64"/>
      <c r="Q168" s="64"/>
    </row>
    <row r="169" spans="1:17" s="70" customFormat="1">
      <c r="A169" s="143">
        <v>158</v>
      </c>
      <c r="B169" s="144"/>
      <c r="C169" s="144"/>
      <c r="D169" s="146"/>
      <c r="E169" s="382" t="str">
        <f t="shared" si="12"/>
        <v/>
      </c>
      <c r="G169" s="71"/>
      <c r="H169" s="64"/>
      <c r="I169" s="64"/>
      <c r="J169" s="64"/>
      <c r="K169" s="64"/>
      <c r="L169" s="64"/>
      <c r="M169" s="64"/>
      <c r="N169" s="64"/>
      <c r="O169" s="64"/>
      <c r="P169" s="64"/>
      <c r="Q169" s="64"/>
    </row>
    <row r="170" spans="1:17" s="70" customFormat="1">
      <c r="A170" s="143">
        <v>159</v>
      </c>
      <c r="B170" s="144"/>
      <c r="C170" s="144"/>
      <c r="D170" s="146"/>
      <c r="E170" s="382" t="str">
        <f t="shared" si="12"/>
        <v/>
      </c>
      <c r="G170" s="71"/>
      <c r="H170" s="64"/>
      <c r="I170" s="64"/>
      <c r="J170" s="64"/>
      <c r="K170" s="64"/>
      <c r="L170" s="64"/>
      <c r="M170" s="64"/>
      <c r="N170" s="64"/>
      <c r="O170" s="64"/>
      <c r="P170" s="64"/>
      <c r="Q170" s="64"/>
    </row>
    <row r="171" spans="1:17" s="70" customFormat="1">
      <c r="A171" s="143">
        <v>160</v>
      </c>
      <c r="B171" s="144"/>
      <c r="C171" s="144"/>
      <c r="D171" s="146"/>
      <c r="E171" s="382" t="str">
        <f t="shared" si="12"/>
        <v/>
      </c>
      <c r="G171" s="71"/>
      <c r="H171" s="64"/>
      <c r="I171" s="64"/>
      <c r="J171" s="64"/>
      <c r="K171" s="64"/>
      <c r="L171" s="64"/>
      <c r="M171" s="64"/>
      <c r="N171" s="64"/>
      <c r="O171" s="64"/>
      <c r="P171" s="64"/>
      <c r="Q171" s="64"/>
    </row>
    <row r="172" spans="1:17" s="70" customFormat="1">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43">
        <v>162</v>
      </c>
      <c r="B173" s="144"/>
      <c r="C173" s="144"/>
      <c r="D173" s="146"/>
      <c r="E173" s="382" t="str">
        <f t="shared" si="13"/>
        <v/>
      </c>
      <c r="G173" s="71"/>
      <c r="H173" s="64"/>
      <c r="I173" s="64"/>
      <c r="J173" s="64"/>
      <c r="K173" s="64"/>
      <c r="L173" s="64"/>
      <c r="M173" s="64"/>
      <c r="N173" s="64"/>
      <c r="O173" s="64"/>
      <c r="P173" s="64"/>
      <c r="Q173" s="64"/>
    </row>
    <row r="174" spans="1:17" s="70" customFormat="1">
      <c r="A174" s="143">
        <v>163</v>
      </c>
      <c r="B174" s="144"/>
      <c r="C174" s="144"/>
      <c r="D174" s="146"/>
      <c r="E174" s="382" t="str">
        <f t="shared" si="13"/>
        <v/>
      </c>
      <c r="G174" s="71"/>
      <c r="H174" s="64"/>
      <c r="I174" s="64"/>
      <c r="J174" s="64"/>
      <c r="K174" s="64"/>
      <c r="L174" s="64"/>
      <c r="M174" s="64"/>
      <c r="N174" s="64"/>
      <c r="O174" s="64"/>
      <c r="P174" s="64"/>
      <c r="Q174" s="64"/>
    </row>
    <row r="175" spans="1:17" s="70" customFormat="1">
      <c r="A175" s="143">
        <v>164</v>
      </c>
      <c r="B175" s="144"/>
      <c r="C175" s="144"/>
      <c r="D175" s="146"/>
      <c r="E175" s="382" t="str">
        <f t="shared" si="13"/>
        <v/>
      </c>
      <c r="G175" s="71"/>
      <c r="H175" s="64"/>
      <c r="I175" s="64"/>
      <c r="J175" s="64"/>
      <c r="K175" s="64"/>
      <c r="L175" s="64"/>
      <c r="M175" s="64"/>
      <c r="N175" s="64"/>
      <c r="O175" s="64"/>
      <c r="P175" s="64"/>
      <c r="Q175" s="64"/>
    </row>
    <row r="176" spans="1:17" s="70" customFormat="1">
      <c r="A176" s="143">
        <v>165</v>
      </c>
      <c r="B176" s="144"/>
      <c r="C176" s="144"/>
      <c r="D176" s="146"/>
      <c r="E176" s="382" t="str">
        <f t="shared" si="13"/>
        <v/>
      </c>
      <c r="G176" s="71"/>
      <c r="H176" s="64"/>
      <c r="I176" s="64"/>
      <c r="J176" s="64"/>
      <c r="K176" s="64"/>
      <c r="L176" s="64"/>
      <c r="M176" s="64"/>
      <c r="N176" s="64"/>
      <c r="O176" s="64"/>
      <c r="P176" s="64"/>
      <c r="Q176" s="64"/>
    </row>
    <row r="177" spans="1:17" s="70" customFormat="1">
      <c r="A177" s="143">
        <v>166</v>
      </c>
      <c r="B177" s="144"/>
      <c r="C177" s="144"/>
      <c r="D177" s="146"/>
      <c r="E177" s="382" t="str">
        <f t="shared" si="13"/>
        <v/>
      </c>
      <c r="G177" s="71"/>
      <c r="H177" s="64"/>
      <c r="I177" s="64"/>
      <c r="J177" s="64"/>
      <c r="K177" s="64"/>
      <c r="L177" s="64"/>
      <c r="M177" s="64"/>
      <c r="N177" s="64"/>
      <c r="O177" s="64"/>
      <c r="P177" s="64"/>
      <c r="Q177" s="64"/>
    </row>
    <row r="178" spans="1:17" s="70" customFormat="1">
      <c r="A178" s="143">
        <v>167</v>
      </c>
      <c r="B178" s="144"/>
      <c r="C178" s="144"/>
      <c r="D178" s="146"/>
      <c r="E178" s="382" t="str">
        <f t="shared" si="13"/>
        <v/>
      </c>
      <c r="G178" s="71"/>
      <c r="H178" s="64"/>
      <c r="I178" s="64"/>
      <c r="J178" s="64"/>
      <c r="K178" s="64"/>
      <c r="L178" s="64"/>
      <c r="M178" s="64"/>
      <c r="N178" s="64"/>
      <c r="O178" s="64"/>
      <c r="P178" s="64"/>
      <c r="Q178" s="64"/>
    </row>
    <row r="179" spans="1:17" s="70" customFormat="1">
      <c r="A179" s="143">
        <v>168</v>
      </c>
      <c r="B179" s="144"/>
      <c r="C179" s="144"/>
      <c r="D179" s="146"/>
      <c r="E179" s="382" t="str">
        <f t="shared" si="13"/>
        <v/>
      </c>
      <c r="G179" s="71"/>
      <c r="H179" s="64"/>
      <c r="I179" s="64"/>
      <c r="J179" s="64"/>
      <c r="K179" s="64"/>
      <c r="L179" s="64"/>
      <c r="M179" s="64"/>
      <c r="N179" s="64"/>
      <c r="O179" s="64"/>
      <c r="P179" s="64"/>
      <c r="Q179" s="64"/>
    </row>
    <row r="180" spans="1:17" s="70" customFormat="1">
      <c r="A180" s="143">
        <v>169</v>
      </c>
      <c r="B180" s="144"/>
      <c r="C180" s="144"/>
      <c r="D180" s="146"/>
      <c r="E180" s="382" t="str">
        <f t="shared" si="13"/>
        <v/>
      </c>
      <c r="G180" s="71"/>
      <c r="H180" s="64"/>
      <c r="I180" s="64"/>
      <c r="J180" s="64"/>
      <c r="K180" s="64"/>
      <c r="L180" s="64"/>
      <c r="M180" s="64"/>
      <c r="N180" s="64"/>
      <c r="O180" s="64"/>
      <c r="P180" s="64"/>
      <c r="Q180" s="64"/>
    </row>
    <row r="181" spans="1:17" s="70" customFormat="1">
      <c r="A181" s="143">
        <v>170</v>
      </c>
      <c r="B181" s="144"/>
      <c r="C181" s="144"/>
      <c r="D181" s="146"/>
      <c r="E181" s="382" t="str">
        <f t="shared" si="13"/>
        <v/>
      </c>
      <c r="G181" s="71"/>
      <c r="H181" s="64"/>
      <c r="I181" s="64"/>
      <c r="J181" s="64"/>
      <c r="K181" s="64"/>
      <c r="L181" s="64"/>
      <c r="M181" s="64"/>
      <c r="N181" s="64"/>
      <c r="O181" s="64"/>
      <c r="P181" s="64"/>
      <c r="Q181" s="64"/>
    </row>
    <row r="182" spans="1:17" s="70" customFormat="1">
      <c r="A182" s="143">
        <v>171</v>
      </c>
      <c r="B182" s="144"/>
      <c r="C182" s="144"/>
      <c r="D182" s="146"/>
      <c r="E182" s="382" t="str">
        <f t="shared" si="13"/>
        <v/>
      </c>
      <c r="G182" s="71"/>
      <c r="H182" s="64"/>
      <c r="I182" s="64"/>
      <c r="J182" s="64"/>
      <c r="K182" s="64"/>
      <c r="L182" s="64"/>
      <c r="M182" s="64"/>
      <c r="N182" s="64"/>
      <c r="O182" s="64"/>
      <c r="P182" s="64"/>
      <c r="Q182" s="64"/>
    </row>
    <row r="183" spans="1:17" s="70" customFormat="1">
      <c r="A183" s="143">
        <v>172</v>
      </c>
      <c r="B183" s="144"/>
      <c r="C183" s="144"/>
      <c r="D183" s="146"/>
      <c r="E183" s="382" t="str">
        <f t="shared" si="13"/>
        <v/>
      </c>
      <c r="G183" s="71"/>
      <c r="H183" s="64"/>
      <c r="I183" s="64"/>
      <c r="J183" s="64"/>
      <c r="K183" s="64"/>
      <c r="L183" s="64"/>
      <c r="M183" s="64"/>
      <c r="N183" s="64"/>
      <c r="O183" s="64"/>
      <c r="P183" s="64"/>
      <c r="Q183" s="64"/>
    </row>
    <row r="184" spans="1:17" s="70" customFormat="1">
      <c r="A184" s="143">
        <v>173</v>
      </c>
      <c r="B184" s="144"/>
      <c r="C184" s="144"/>
      <c r="D184" s="146"/>
      <c r="E184" s="382" t="str">
        <f t="shared" si="13"/>
        <v/>
      </c>
      <c r="G184" s="71"/>
      <c r="H184" s="64"/>
      <c r="I184" s="64"/>
      <c r="J184" s="64"/>
      <c r="K184" s="64"/>
      <c r="L184" s="64"/>
      <c r="M184" s="64"/>
      <c r="N184" s="64"/>
      <c r="O184" s="64"/>
      <c r="P184" s="64"/>
      <c r="Q184" s="64"/>
    </row>
    <row r="185" spans="1:17" s="70" customFormat="1">
      <c r="A185" s="143">
        <v>174</v>
      </c>
      <c r="B185" s="144"/>
      <c r="C185" s="144"/>
      <c r="D185" s="146"/>
      <c r="E185" s="382" t="str">
        <f t="shared" si="13"/>
        <v/>
      </c>
      <c r="G185" s="71"/>
      <c r="H185" s="64"/>
      <c r="I185" s="64"/>
      <c r="J185" s="64"/>
      <c r="K185" s="64"/>
      <c r="L185" s="64"/>
      <c r="M185" s="64"/>
      <c r="N185" s="64"/>
      <c r="O185" s="64"/>
      <c r="P185" s="64"/>
      <c r="Q185" s="64"/>
    </row>
    <row r="186" spans="1:17" s="70" customFormat="1">
      <c r="A186" s="143">
        <v>175</v>
      </c>
      <c r="B186" s="144"/>
      <c r="C186" s="144"/>
      <c r="D186" s="146"/>
      <c r="E186" s="382" t="str">
        <f t="shared" si="13"/>
        <v/>
      </c>
      <c r="G186" s="71"/>
      <c r="H186" s="64"/>
      <c r="I186" s="64"/>
      <c r="J186" s="64"/>
      <c r="K186" s="64"/>
      <c r="L186" s="64"/>
      <c r="M186" s="64"/>
      <c r="N186" s="64"/>
      <c r="O186" s="64"/>
      <c r="P186" s="64"/>
      <c r="Q186" s="64"/>
    </row>
    <row r="187" spans="1:17" s="70" customFormat="1">
      <c r="A187" s="143">
        <v>176</v>
      </c>
      <c r="B187" s="144"/>
      <c r="C187" s="144"/>
      <c r="D187" s="146"/>
      <c r="E187" s="382" t="str">
        <f t="shared" si="13"/>
        <v/>
      </c>
      <c r="G187" s="71"/>
      <c r="H187" s="64"/>
      <c r="I187" s="64"/>
      <c r="J187" s="64"/>
      <c r="K187" s="64"/>
      <c r="L187" s="64"/>
      <c r="M187" s="64"/>
      <c r="N187" s="64"/>
      <c r="O187" s="64"/>
      <c r="P187" s="64"/>
      <c r="Q187" s="64"/>
    </row>
    <row r="188" spans="1:17" s="70" customFormat="1">
      <c r="A188" s="143">
        <v>177</v>
      </c>
      <c r="B188" s="144"/>
      <c r="C188" s="144"/>
      <c r="D188" s="146"/>
      <c r="E188" s="382" t="str">
        <f t="shared" si="13"/>
        <v/>
      </c>
      <c r="G188" s="71"/>
      <c r="H188" s="64"/>
      <c r="I188" s="64"/>
      <c r="J188" s="64"/>
      <c r="K188" s="64"/>
      <c r="L188" s="64"/>
      <c r="M188" s="64"/>
      <c r="N188" s="64"/>
      <c r="O188" s="64"/>
      <c r="P188" s="64"/>
      <c r="Q188" s="64"/>
    </row>
    <row r="189" spans="1:17" s="70" customFormat="1">
      <c r="A189" s="143">
        <v>178</v>
      </c>
      <c r="B189" s="144"/>
      <c r="C189" s="144"/>
      <c r="D189" s="146"/>
      <c r="E189" s="382" t="str">
        <f t="shared" si="13"/>
        <v/>
      </c>
      <c r="G189" s="71"/>
      <c r="H189" s="64"/>
      <c r="I189" s="64"/>
      <c r="J189" s="64"/>
      <c r="K189" s="64"/>
      <c r="L189" s="64"/>
      <c r="M189" s="64"/>
      <c r="N189" s="64"/>
      <c r="O189" s="64"/>
      <c r="P189" s="64"/>
      <c r="Q189" s="64"/>
    </row>
    <row r="190" spans="1:17" s="70" customFormat="1">
      <c r="A190" s="143">
        <v>179</v>
      </c>
      <c r="B190" s="144"/>
      <c r="C190" s="144"/>
      <c r="D190" s="146"/>
      <c r="E190" s="382" t="str">
        <f t="shared" si="13"/>
        <v/>
      </c>
      <c r="G190" s="71"/>
      <c r="H190" s="64"/>
      <c r="I190" s="64"/>
      <c r="J190" s="64"/>
      <c r="K190" s="64"/>
      <c r="L190" s="64"/>
      <c r="M190" s="64"/>
      <c r="N190" s="64"/>
      <c r="O190" s="64"/>
      <c r="P190" s="64"/>
      <c r="Q190" s="64"/>
    </row>
    <row r="191" spans="1:17" s="70" customFormat="1">
      <c r="A191" s="143">
        <v>180</v>
      </c>
      <c r="B191" s="144"/>
      <c r="C191" s="144"/>
      <c r="D191" s="146"/>
      <c r="E191" s="382" t="str">
        <f t="shared" si="13"/>
        <v/>
      </c>
      <c r="G191" s="71"/>
      <c r="H191" s="64"/>
      <c r="I191" s="64"/>
      <c r="J191" s="64"/>
      <c r="K191" s="64"/>
      <c r="L191" s="64"/>
      <c r="M191" s="64"/>
      <c r="N191" s="64"/>
      <c r="O191" s="64"/>
      <c r="P191" s="64"/>
      <c r="Q191" s="64"/>
    </row>
    <row r="192" spans="1:17" s="70" customFormat="1">
      <c r="A192" s="143">
        <v>181</v>
      </c>
      <c r="B192" s="144"/>
      <c r="C192" s="144"/>
      <c r="D192" s="146"/>
      <c r="E192" s="382" t="str">
        <f t="shared" si="13"/>
        <v/>
      </c>
      <c r="G192" s="71"/>
      <c r="H192" s="64"/>
      <c r="I192" s="64"/>
      <c r="J192" s="64"/>
      <c r="K192" s="64"/>
      <c r="L192" s="64"/>
      <c r="M192" s="64"/>
      <c r="N192" s="64"/>
      <c r="O192" s="64"/>
      <c r="P192" s="64"/>
      <c r="Q192" s="64"/>
    </row>
    <row r="193" spans="1:17" s="70" customFormat="1">
      <c r="A193" s="143">
        <v>182</v>
      </c>
      <c r="B193" s="144"/>
      <c r="C193" s="144"/>
      <c r="D193" s="146"/>
      <c r="E193" s="382" t="str">
        <f t="shared" si="13"/>
        <v/>
      </c>
      <c r="G193" s="71"/>
      <c r="H193" s="64"/>
      <c r="I193" s="64"/>
      <c r="J193" s="64"/>
      <c r="K193" s="64"/>
      <c r="L193" s="64"/>
      <c r="M193" s="64"/>
      <c r="N193" s="64"/>
      <c r="O193" s="64"/>
      <c r="P193" s="64"/>
      <c r="Q193" s="64"/>
    </row>
    <row r="194" spans="1:17" s="70" customFormat="1">
      <c r="A194" s="143">
        <v>183</v>
      </c>
      <c r="B194" s="144"/>
      <c r="C194" s="144"/>
      <c r="D194" s="146"/>
      <c r="E194" s="382" t="str">
        <f t="shared" si="13"/>
        <v/>
      </c>
      <c r="G194" s="71"/>
      <c r="H194" s="64"/>
      <c r="I194" s="64"/>
      <c r="J194" s="64"/>
      <c r="K194" s="64"/>
      <c r="L194" s="64"/>
      <c r="M194" s="64"/>
      <c r="N194" s="64"/>
      <c r="O194" s="64"/>
      <c r="P194" s="64"/>
      <c r="Q194" s="64"/>
    </row>
    <row r="195" spans="1:17" s="70" customFormat="1">
      <c r="A195" s="143">
        <v>184</v>
      </c>
      <c r="B195" s="144"/>
      <c r="C195" s="144"/>
      <c r="D195" s="146"/>
      <c r="E195" s="382" t="str">
        <f t="shared" si="13"/>
        <v/>
      </c>
      <c r="G195" s="71"/>
      <c r="H195" s="64"/>
      <c r="I195" s="64"/>
      <c r="J195" s="64"/>
      <c r="K195" s="64"/>
      <c r="L195" s="64"/>
      <c r="M195" s="64"/>
      <c r="N195" s="64"/>
      <c r="O195" s="64"/>
      <c r="P195" s="64"/>
      <c r="Q195" s="64"/>
    </row>
    <row r="196" spans="1:17" s="70" customFormat="1">
      <c r="A196" s="143">
        <v>185</v>
      </c>
      <c r="B196" s="144"/>
      <c r="C196" s="144"/>
      <c r="D196" s="146"/>
      <c r="E196" s="382" t="str">
        <f t="shared" si="13"/>
        <v/>
      </c>
      <c r="G196" s="71"/>
      <c r="H196" s="64"/>
      <c r="I196" s="64"/>
      <c r="J196" s="64"/>
      <c r="K196" s="64"/>
      <c r="L196" s="64"/>
      <c r="M196" s="64"/>
      <c r="N196" s="64"/>
      <c r="O196" s="64"/>
      <c r="P196" s="64"/>
      <c r="Q196" s="64"/>
    </row>
    <row r="197" spans="1:17" s="70" customFormat="1">
      <c r="A197" s="143">
        <v>186</v>
      </c>
      <c r="B197" s="144"/>
      <c r="C197" s="144"/>
      <c r="D197" s="146"/>
      <c r="E197" s="382" t="str">
        <f t="shared" si="13"/>
        <v/>
      </c>
      <c r="G197" s="71"/>
      <c r="H197" s="64"/>
      <c r="I197" s="64"/>
      <c r="J197" s="64"/>
      <c r="K197" s="64"/>
      <c r="L197" s="64"/>
      <c r="M197" s="64"/>
      <c r="N197" s="64"/>
      <c r="O197" s="64"/>
      <c r="P197" s="64"/>
      <c r="Q197" s="64"/>
    </row>
    <row r="198" spans="1:17" s="70" customFormat="1">
      <c r="A198" s="143">
        <v>187</v>
      </c>
      <c r="B198" s="144"/>
      <c r="C198" s="144"/>
      <c r="D198" s="146"/>
      <c r="E198" s="382" t="str">
        <f t="shared" si="13"/>
        <v/>
      </c>
      <c r="G198" s="71"/>
      <c r="H198" s="64"/>
      <c r="I198" s="64"/>
      <c r="J198" s="64"/>
      <c r="K198" s="64"/>
      <c r="L198" s="64"/>
      <c r="M198" s="64"/>
      <c r="N198" s="64"/>
      <c r="O198" s="64"/>
      <c r="P198" s="64"/>
      <c r="Q198" s="64"/>
    </row>
    <row r="199" spans="1:17" s="70" customFormat="1">
      <c r="A199" s="143">
        <v>188</v>
      </c>
      <c r="B199" s="144"/>
      <c r="C199" s="144"/>
      <c r="D199" s="146"/>
      <c r="E199" s="382" t="str">
        <f t="shared" si="13"/>
        <v/>
      </c>
      <c r="G199" s="71"/>
      <c r="H199" s="64"/>
      <c r="I199" s="64"/>
      <c r="J199" s="64"/>
      <c r="K199" s="64"/>
      <c r="L199" s="64"/>
      <c r="M199" s="64"/>
      <c r="N199" s="64"/>
      <c r="O199" s="64"/>
      <c r="P199" s="64"/>
      <c r="Q199" s="64"/>
    </row>
    <row r="200" spans="1:17" s="70" customFormat="1">
      <c r="A200" s="143">
        <v>189</v>
      </c>
      <c r="B200" s="144"/>
      <c r="C200" s="144"/>
      <c r="D200" s="146"/>
      <c r="E200" s="382" t="str">
        <f t="shared" si="13"/>
        <v/>
      </c>
      <c r="G200" s="71"/>
      <c r="H200" s="64"/>
      <c r="I200" s="64"/>
      <c r="J200" s="64"/>
      <c r="K200" s="64"/>
      <c r="L200" s="64"/>
      <c r="M200" s="64"/>
      <c r="N200" s="64"/>
      <c r="O200" s="64"/>
      <c r="P200" s="64"/>
      <c r="Q200" s="64"/>
    </row>
    <row r="201" spans="1:17" s="70" customFormat="1">
      <c r="A201" s="143">
        <v>190</v>
      </c>
      <c r="B201" s="144"/>
      <c r="C201" s="144"/>
      <c r="D201" s="146"/>
      <c r="E201" s="382" t="str">
        <f t="shared" si="13"/>
        <v/>
      </c>
      <c r="G201" s="71"/>
      <c r="H201" s="64"/>
      <c r="I201" s="64"/>
      <c r="J201" s="64"/>
      <c r="K201" s="64"/>
      <c r="L201" s="64"/>
      <c r="M201" s="64"/>
      <c r="N201" s="64"/>
      <c r="O201" s="64"/>
      <c r="P201" s="64"/>
      <c r="Q201" s="64"/>
    </row>
    <row r="202" spans="1:17" s="70" customFormat="1">
      <c r="A202" s="143">
        <v>191</v>
      </c>
      <c r="B202" s="144"/>
      <c r="C202" s="144"/>
      <c r="D202" s="146"/>
      <c r="E202" s="382" t="str">
        <f t="shared" si="13"/>
        <v/>
      </c>
      <c r="G202" s="71"/>
      <c r="H202" s="64"/>
      <c r="I202" s="64"/>
      <c r="J202" s="64"/>
      <c r="K202" s="64"/>
      <c r="L202" s="64"/>
      <c r="M202" s="64"/>
      <c r="N202" s="64"/>
      <c r="O202" s="64"/>
      <c r="P202" s="64"/>
      <c r="Q202" s="64"/>
    </row>
    <row r="203" spans="1:17" s="70" customFormat="1">
      <c r="A203" s="143">
        <v>192</v>
      </c>
      <c r="B203" s="144"/>
      <c r="C203" s="144"/>
      <c r="D203" s="146"/>
      <c r="E203" s="382" t="str">
        <f t="shared" si="13"/>
        <v/>
      </c>
      <c r="G203" s="71"/>
      <c r="H203" s="64"/>
      <c r="I203" s="64"/>
      <c r="J203" s="64"/>
      <c r="K203" s="64"/>
      <c r="L203" s="64"/>
      <c r="M203" s="64"/>
      <c r="N203" s="64"/>
      <c r="O203" s="64"/>
      <c r="P203" s="64"/>
      <c r="Q203" s="64"/>
    </row>
    <row r="204" spans="1:17" s="70" customFormat="1">
      <c r="A204" s="143">
        <v>193</v>
      </c>
      <c r="B204" s="144"/>
      <c r="C204" s="144"/>
      <c r="D204" s="146"/>
      <c r="E204" s="382" t="str">
        <f t="shared" si="13"/>
        <v/>
      </c>
      <c r="G204" s="71"/>
      <c r="H204" s="64"/>
      <c r="I204" s="64"/>
      <c r="J204" s="64"/>
      <c r="K204" s="64"/>
      <c r="L204" s="64"/>
      <c r="M204" s="64"/>
      <c r="N204" s="64"/>
      <c r="O204" s="64"/>
      <c r="P204" s="64"/>
      <c r="Q204" s="64"/>
    </row>
    <row r="205" spans="1:17" s="70" customFormat="1">
      <c r="A205" s="143">
        <v>194</v>
      </c>
      <c r="B205" s="144"/>
      <c r="C205" s="144"/>
      <c r="D205" s="146"/>
      <c r="E205" s="382" t="str">
        <f t="shared" si="13"/>
        <v/>
      </c>
      <c r="G205" s="71"/>
      <c r="H205" s="64"/>
      <c r="I205" s="64"/>
      <c r="J205" s="64"/>
      <c r="K205" s="64"/>
      <c r="L205" s="64"/>
      <c r="M205" s="64"/>
      <c r="N205" s="64"/>
      <c r="O205" s="64"/>
      <c r="P205" s="64"/>
      <c r="Q205" s="64"/>
    </row>
    <row r="206" spans="1:17" s="70" customFormat="1">
      <c r="A206" s="143">
        <v>195</v>
      </c>
      <c r="B206" s="144"/>
      <c r="C206" s="144"/>
      <c r="D206" s="146"/>
      <c r="E206" s="382" t="str">
        <f t="shared" si="13"/>
        <v/>
      </c>
      <c r="G206" s="71"/>
      <c r="H206" s="64"/>
      <c r="I206" s="64"/>
      <c r="J206" s="64"/>
      <c r="K206" s="64"/>
      <c r="L206" s="64"/>
      <c r="M206" s="64"/>
      <c r="N206" s="64"/>
      <c r="O206" s="64"/>
      <c r="P206" s="64"/>
      <c r="Q206" s="64"/>
    </row>
    <row r="207" spans="1:17" s="70" customFormat="1">
      <c r="A207" s="143">
        <v>196</v>
      </c>
      <c r="B207" s="144"/>
      <c r="C207" s="144"/>
      <c r="D207" s="146"/>
      <c r="E207" s="382" t="str">
        <f t="shared" si="13"/>
        <v/>
      </c>
      <c r="G207" s="71"/>
      <c r="H207" s="64"/>
      <c r="I207" s="64"/>
      <c r="J207" s="64"/>
      <c r="K207" s="64"/>
      <c r="L207" s="64"/>
      <c r="M207" s="64"/>
      <c r="N207" s="64"/>
      <c r="O207" s="64"/>
      <c r="P207" s="64"/>
      <c r="Q207" s="64"/>
    </row>
    <row r="208" spans="1:17" s="70" customFormat="1">
      <c r="A208" s="143">
        <v>197</v>
      </c>
      <c r="B208" s="144"/>
      <c r="C208" s="144"/>
      <c r="D208" s="146"/>
      <c r="E208" s="382" t="str">
        <f t="shared" si="13"/>
        <v/>
      </c>
      <c r="G208" s="71"/>
      <c r="H208" s="64"/>
      <c r="I208" s="64"/>
      <c r="J208" s="64"/>
      <c r="K208" s="64"/>
      <c r="L208" s="64"/>
      <c r="M208" s="64"/>
      <c r="N208" s="64"/>
      <c r="O208" s="64"/>
      <c r="P208" s="64"/>
      <c r="Q208" s="64"/>
    </row>
    <row r="209" spans="1:17" s="70" customFormat="1">
      <c r="A209" s="143">
        <v>198</v>
      </c>
      <c r="B209" s="144"/>
      <c r="C209" s="144"/>
      <c r="D209" s="146"/>
      <c r="E209" s="382" t="str">
        <f t="shared" si="13"/>
        <v/>
      </c>
      <c r="G209" s="71"/>
      <c r="H209" s="64"/>
      <c r="I209" s="64"/>
      <c r="J209" s="64"/>
      <c r="K209" s="64"/>
      <c r="L209" s="64"/>
      <c r="M209" s="64"/>
      <c r="N209" s="64"/>
      <c r="O209" s="64"/>
      <c r="P209" s="64"/>
      <c r="Q209" s="64"/>
    </row>
    <row r="210" spans="1:17" s="70" customFormat="1">
      <c r="A210" s="143">
        <v>199</v>
      </c>
      <c r="B210" s="144"/>
      <c r="C210" s="144"/>
      <c r="D210" s="146"/>
      <c r="E210" s="382" t="str">
        <f t="shared" si="13"/>
        <v/>
      </c>
      <c r="G210" s="71"/>
      <c r="H210" s="64"/>
      <c r="I210" s="64"/>
      <c r="J210" s="64"/>
      <c r="K210" s="64"/>
      <c r="L210" s="64"/>
      <c r="M210" s="64"/>
      <c r="N210" s="64"/>
      <c r="O210" s="64"/>
      <c r="P210" s="64"/>
      <c r="Q210" s="64"/>
    </row>
    <row r="211" spans="1:17" s="70" customFormat="1">
      <c r="A211" s="143">
        <v>200</v>
      </c>
      <c r="B211" s="144"/>
      <c r="C211" s="144"/>
      <c r="D211" s="146"/>
      <c r="E211" s="382" t="str">
        <f t="shared" si="13"/>
        <v/>
      </c>
      <c r="G211" s="71"/>
      <c r="H211" s="64"/>
      <c r="I211" s="64"/>
      <c r="J211" s="64"/>
      <c r="K211" s="64"/>
      <c r="L211" s="64"/>
      <c r="M211" s="64"/>
      <c r="N211" s="64"/>
      <c r="O211" s="64"/>
      <c r="P211" s="64"/>
      <c r="Q211" s="64"/>
    </row>
    <row r="212" spans="1:17" s="70" customFormat="1">
      <c r="A212" s="143">
        <v>201</v>
      </c>
      <c r="B212" s="144"/>
      <c r="C212" s="144"/>
      <c r="D212" s="146"/>
      <c r="E212" s="382" t="str">
        <f t="shared" si="13"/>
        <v/>
      </c>
      <c r="G212" s="71"/>
      <c r="H212" s="64"/>
      <c r="I212" s="64"/>
      <c r="J212" s="64"/>
      <c r="K212" s="64"/>
      <c r="L212" s="64"/>
      <c r="M212" s="64"/>
      <c r="N212" s="64"/>
      <c r="O212" s="64"/>
      <c r="P212" s="64"/>
      <c r="Q212" s="64"/>
    </row>
    <row r="213" spans="1:17" s="70" customFormat="1">
      <c r="A213" s="143">
        <v>202</v>
      </c>
      <c r="B213" s="144"/>
      <c r="C213" s="144"/>
      <c r="D213" s="146"/>
      <c r="E213" s="382" t="str">
        <f t="shared" si="13"/>
        <v/>
      </c>
      <c r="G213" s="71"/>
      <c r="H213" s="64"/>
      <c r="I213" s="64"/>
      <c r="J213" s="64"/>
      <c r="K213" s="64"/>
      <c r="L213" s="64"/>
      <c r="M213" s="64"/>
      <c r="N213" s="64"/>
      <c r="O213" s="64"/>
      <c r="P213" s="64"/>
      <c r="Q213" s="64"/>
    </row>
    <row r="214" spans="1:17" s="70" customFormat="1">
      <c r="A214" s="143">
        <v>203</v>
      </c>
      <c r="B214" s="144"/>
      <c r="C214" s="144"/>
      <c r="D214" s="146"/>
      <c r="E214" s="382" t="str">
        <f t="shared" si="13"/>
        <v/>
      </c>
      <c r="G214" s="71"/>
      <c r="H214" s="64"/>
      <c r="I214" s="64"/>
      <c r="J214" s="64"/>
      <c r="K214" s="64"/>
      <c r="L214" s="64"/>
      <c r="M214" s="64"/>
      <c r="N214" s="64"/>
      <c r="O214" s="64"/>
      <c r="P214" s="64"/>
      <c r="Q214" s="64"/>
    </row>
    <row r="215" spans="1:17" s="70" customFormat="1">
      <c r="A215" s="143">
        <v>204</v>
      </c>
      <c r="B215" s="144"/>
      <c r="C215" s="144"/>
      <c r="D215" s="146"/>
      <c r="E215" s="382" t="str">
        <f t="shared" si="13"/>
        <v/>
      </c>
      <c r="G215" s="71"/>
      <c r="H215" s="64"/>
      <c r="I215" s="64"/>
      <c r="J215" s="64"/>
      <c r="K215" s="64"/>
      <c r="L215" s="64"/>
      <c r="M215" s="64"/>
      <c r="N215" s="64"/>
      <c r="O215" s="64"/>
      <c r="P215" s="64"/>
      <c r="Q215" s="64"/>
    </row>
    <row r="216" spans="1:17" s="70" customFormat="1">
      <c r="A216" s="143">
        <v>205</v>
      </c>
      <c r="B216" s="144"/>
      <c r="C216" s="144"/>
      <c r="D216" s="146"/>
      <c r="E216" s="382" t="str">
        <f t="shared" si="13"/>
        <v/>
      </c>
      <c r="G216" s="71"/>
      <c r="H216" s="64"/>
      <c r="I216" s="64"/>
      <c r="J216" s="64"/>
      <c r="K216" s="64"/>
      <c r="L216" s="64"/>
      <c r="M216" s="64"/>
      <c r="N216" s="64"/>
      <c r="O216" s="64"/>
      <c r="P216" s="64"/>
      <c r="Q216" s="64"/>
    </row>
    <row r="217" spans="1:17" s="70" customFormat="1">
      <c r="A217" s="143">
        <v>206</v>
      </c>
      <c r="B217" s="144"/>
      <c r="C217" s="144"/>
      <c r="D217" s="146"/>
      <c r="E217" s="382" t="str">
        <f t="shared" si="13"/>
        <v/>
      </c>
      <c r="G217" s="71"/>
      <c r="H217" s="64"/>
      <c r="I217" s="64"/>
      <c r="J217" s="64"/>
      <c r="K217" s="64"/>
      <c r="L217" s="64"/>
      <c r="M217" s="64"/>
      <c r="N217" s="64"/>
      <c r="O217" s="64"/>
      <c r="P217" s="64"/>
      <c r="Q217" s="64"/>
    </row>
    <row r="218" spans="1:17" s="70" customFormat="1">
      <c r="A218" s="143">
        <v>207</v>
      </c>
      <c r="B218" s="144"/>
      <c r="C218" s="144"/>
      <c r="D218" s="146"/>
      <c r="E218" s="382" t="str">
        <f t="shared" si="13"/>
        <v/>
      </c>
      <c r="G218" s="71"/>
      <c r="H218" s="64"/>
      <c r="I218" s="64"/>
      <c r="J218" s="64"/>
      <c r="K218" s="64"/>
      <c r="L218" s="64"/>
      <c r="M218" s="64"/>
      <c r="N218" s="64"/>
      <c r="O218" s="64"/>
      <c r="P218" s="64"/>
      <c r="Q218" s="64"/>
    </row>
    <row r="219" spans="1:17" s="70" customFormat="1">
      <c r="A219" s="143">
        <v>208</v>
      </c>
      <c r="B219" s="144"/>
      <c r="C219" s="144"/>
      <c r="D219" s="146"/>
      <c r="E219" s="382" t="str">
        <f t="shared" si="13"/>
        <v/>
      </c>
      <c r="G219" s="71"/>
      <c r="H219" s="64"/>
      <c r="I219" s="64"/>
      <c r="J219" s="64"/>
      <c r="K219" s="64"/>
      <c r="L219" s="64"/>
      <c r="M219" s="64"/>
      <c r="N219" s="64"/>
      <c r="O219" s="64"/>
      <c r="P219" s="64"/>
      <c r="Q219" s="64"/>
    </row>
    <row r="220" spans="1:17" s="70" customFormat="1">
      <c r="A220" s="143">
        <v>209</v>
      </c>
      <c r="B220" s="144"/>
      <c r="C220" s="144"/>
      <c r="D220" s="146"/>
      <c r="E220" s="382" t="str">
        <f t="shared" si="13"/>
        <v/>
      </c>
      <c r="G220" s="71"/>
      <c r="H220" s="64"/>
      <c r="I220" s="64"/>
      <c r="J220" s="64"/>
      <c r="K220" s="64"/>
      <c r="L220" s="64"/>
      <c r="M220" s="64"/>
      <c r="N220" s="64"/>
      <c r="O220" s="64"/>
      <c r="P220" s="64"/>
      <c r="Q220" s="64"/>
    </row>
    <row r="221" spans="1:17" s="70" customFormat="1">
      <c r="A221" s="143">
        <v>210</v>
      </c>
      <c r="B221" s="144"/>
      <c r="C221" s="144"/>
      <c r="D221" s="146"/>
      <c r="E221" s="382" t="str">
        <f t="shared" si="13"/>
        <v/>
      </c>
      <c r="G221" s="71"/>
      <c r="H221" s="64"/>
      <c r="I221" s="64"/>
      <c r="J221" s="64"/>
      <c r="K221" s="64"/>
      <c r="L221" s="64"/>
      <c r="M221" s="64"/>
      <c r="N221" s="64"/>
      <c r="O221" s="64"/>
      <c r="P221" s="64"/>
      <c r="Q221" s="64"/>
    </row>
    <row r="222" spans="1:17" s="70" customFormat="1">
      <c r="A222" s="143">
        <v>211</v>
      </c>
      <c r="B222" s="144"/>
      <c r="C222" s="144"/>
      <c r="D222" s="146"/>
      <c r="E222" s="382" t="str">
        <f t="shared" si="13"/>
        <v/>
      </c>
      <c r="G222" s="71"/>
      <c r="H222" s="64"/>
      <c r="I222" s="64"/>
      <c r="J222" s="64"/>
      <c r="K222" s="64"/>
      <c r="L222" s="64"/>
      <c r="M222" s="64"/>
      <c r="N222" s="64"/>
      <c r="O222" s="64"/>
      <c r="P222" s="64"/>
      <c r="Q222" s="64"/>
    </row>
    <row r="223" spans="1:17" s="70" customFormat="1">
      <c r="A223" s="143">
        <v>212</v>
      </c>
      <c r="B223" s="144"/>
      <c r="C223" s="144"/>
      <c r="D223" s="146"/>
      <c r="E223" s="382" t="str">
        <f t="shared" si="13"/>
        <v/>
      </c>
      <c r="G223" s="71"/>
      <c r="H223" s="64"/>
      <c r="I223" s="64"/>
      <c r="J223" s="64"/>
      <c r="K223" s="64"/>
      <c r="L223" s="64"/>
      <c r="M223" s="64"/>
      <c r="N223" s="64"/>
      <c r="O223" s="64"/>
      <c r="P223" s="64"/>
      <c r="Q223" s="64"/>
    </row>
    <row r="224" spans="1:17" s="70" customFormat="1">
      <c r="A224" s="143">
        <v>213</v>
      </c>
      <c r="B224" s="144"/>
      <c r="C224" s="144"/>
      <c r="D224" s="146"/>
      <c r="E224" s="382" t="str">
        <f t="shared" si="13"/>
        <v/>
      </c>
      <c r="G224" s="71"/>
      <c r="H224" s="64"/>
      <c r="I224" s="64"/>
      <c r="J224" s="64"/>
      <c r="K224" s="64"/>
      <c r="L224" s="64"/>
      <c r="M224" s="64"/>
      <c r="N224" s="64"/>
      <c r="O224" s="64"/>
      <c r="P224" s="64"/>
      <c r="Q224" s="64"/>
    </row>
    <row r="225" spans="1:17" s="70" customFormat="1">
      <c r="A225" s="143">
        <v>214</v>
      </c>
      <c r="B225" s="144"/>
      <c r="C225" s="144"/>
      <c r="D225" s="146"/>
      <c r="E225" s="382" t="str">
        <f t="shared" si="13"/>
        <v/>
      </c>
      <c r="G225" s="71"/>
      <c r="H225" s="64"/>
      <c r="I225" s="64"/>
      <c r="J225" s="64"/>
      <c r="K225" s="64"/>
      <c r="L225" s="64"/>
      <c r="M225" s="64"/>
      <c r="N225" s="64"/>
      <c r="O225" s="64"/>
      <c r="P225" s="64"/>
      <c r="Q225" s="64"/>
    </row>
    <row r="226" spans="1:17" s="70" customFormat="1">
      <c r="A226" s="143">
        <v>215</v>
      </c>
      <c r="B226" s="144"/>
      <c r="C226" s="144"/>
      <c r="D226" s="146"/>
      <c r="E226" s="382" t="str">
        <f t="shared" si="13"/>
        <v/>
      </c>
      <c r="G226" s="71"/>
      <c r="H226" s="64"/>
      <c r="I226" s="64"/>
      <c r="J226" s="64"/>
      <c r="K226" s="64"/>
      <c r="L226" s="64"/>
      <c r="M226" s="64"/>
      <c r="N226" s="64"/>
      <c r="O226" s="64"/>
      <c r="P226" s="64"/>
      <c r="Q226" s="64"/>
    </row>
    <row r="227" spans="1:17" s="70" customFormat="1">
      <c r="A227" s="143">
        <v>216</v>
      </c>
      <c r="B227" s="144"/>
      <c r="C227" s="144"/>
      <c r="D227" s="146"/>
      <c r="E227" s="382" t="str">
        <f t="shared" si="13"/>
        <v/>
      </c>
      <c r="G227" s="71"/>
      <c r="H227" s="64"/>
      <c r="I227" s="64"/>
      <c r="J227" s="64"/>
      <c r="K227" s="64"/>
      <c r="L227" s="64"/>
      <c r="M227" s="64"/>
      <c r="N227" s="64"/>
      <c r="O227" s="64"/>
      <c r="P227" s="64"/>
      <c r="Q227" s="64"/>
    </row>
    <row r="228" spans="1:17" s="70" customFormat="1">
      <c r="A228" s="143">
        <v>217</v>
      </c>
      <c r="B228" s="144"/>
      <c r="C228" s="144"/>
      <c r="D228" s="146"/>
      <c r="E228" s="382" t="str">
        <f t="shared" si="13"/>
        <v/>
      </c>
      <c r="G228" s="71"/>
      <c r="H228" s="64"/>
      <c r="I228" s="64"/>
      <c r="J228" s="64"/>
      <c r="K228" s="64"/>
      <c r="L228" s="64"/>
      <c r="M228" s="64"/>
      <c r="N228" s="64"/>
      <c r="O228" s="64"/>
      <c r="P228" s="64"/>
      <c r="Q228" s="64"/>
    </row>
    <row r="229" spans="1:17" s="70" customFormat="1">
      <c r="A229" s="143">
        <v>218</v>
      </c>
      <c r="B229" s="144"/>
      <c r="C229" s="144"/>
      <c r="D229" s="146"/>
      <c r="E229" s="382" t="str">
        <f t="shared" si="13"/>
        <v/>
      </c>
      <c r="G229" s="71"/>
      <c r="H229" s="64"/>
      <c r="I229" s="64"/>
      <c r="J229" s="64"/>
      <c r="K229" s="64"/>
      <c r="L229" s="64"/>
      <c r="M229" s="64"/>
      <c r="N229" s="64"/>
      <c r="O229" s="64"/>
      <c r="P229" s="64"/>
      <c r="Q229" s="64"/>
    </row>
    <row r="230" spans="1:17" s="70" customFormat="1">
      <c r="A230" s="143">
        <v>219</v>
      </c>
      <c r="B230" s="144"/>
      <c r="C230" s="144"/>
      <c r="D230" s="146"/>
      <c r="E230" s="382" t="str">
        <f t="shared" si="13"/>
        <v/>
      </c>
      <c r="G230" s="71"/>
      <c r="H230" s="64"/>
      <c r="I230" s="64"/>
      <c r="J230" s="64"/>
      <c r="K230" s="64"/>
      <c r="L230" s="64"/>
      <c r="M230" s="64"/>
      <c r="N230" s="64"/>
      <c r="O230" s="64"/>
      <c r="P230" s="64"/>
      <c r="Q230" s="64"/>
    </row>
    <row r="231" spans="1:17" s="70" customFormat="1">
      <c r="A231" s="143">
        <v>220</v>
      </c>
      <c r="B231" s="144"/>
      <c r="C231" s="144"/>
      <c r="D231" s="146"/>
      <c r="E231" s="382" t="str">
        <f t="shared" si="13"/>
        <v/>
      </c>
      <c r="G231" s="71"/>
      <c r="H231" s="64"/>
      <c r="I231" s="64"/>
      <c r="J231" s="64"/>
      <c r="K231" s="64"/>
      <c r="L231" s="64"/>
      <c r="M231" s="64"/>
      <c r="N231" s="64"/>
      <c r="O231" s="64"/>
      <c r="P231" s="64"/>
      <c r="Q231" s="64"/>
    </row>
    <row r="232" spans="1:17" s="70" customFormat="1">
      <c r="A232" s="143">
        <v>221</v>
      </c>
      <c r="B232" s="144"/>
      <c r="C232" s="144"/>
      <c r="D232" s="146"/>
      <c r="E232" s="382" t="str">
        <f t="shared" si="13"/>
        <v/>
      </c>
      <c r="G232" s="71"/>
      <c r="H232" s="64"/>
      <c r="I232" s="64"/>
      <c r="J232" s="64"/>
      <c r="K232" s="64"/>
      <c r="L232" s="64"/>
      <c r="M232" s="64"/>
      <c r="N232" s="64"/>
      <c r="O232" s="64"/>
      <c r="P232" s="64"/>
      <c r="Q232" s="64"/>
    </row>
    <row r="233" spans="1:17" s="70" customFormat="1">
      <c r="A233" s="143">
        <v>222</v>
      </c>
      <c r="B233" s="144"/>
      <c r="C233" s="144"/>
      <c r="D233" s="146"/>
      <c r="E233" s="382" t="str">
        <f t="shared" si="13"/>
        <v/>
      </c>
      <c r="G233" s="71"/>
      <c r="H233" s="64"/>
      <c r="I233" s="64"/>
      <c r="J233" s="64"/>
      <c r="K233" s="64"/>
      <c r="L233" s="64"/>
      <c r="M233" s="64"/>
      <c r="N233" s="64"/>
      <c r="O233" s="64"/>
      <c r="P233" s="64"/>
      <c r="Q233" s="64"/>
    </row>
    <row r="234" spans="1:17" s="70" customFormat="1">
      <c r="A234" s="143">
        <v>223</v>
      </c>
      <c r="B234" s="144"/>
      <c r="C234" s="144"/>
      <c r="D234" s="146"/>
      <c r="E234" s="382" t="str">
        <f t="shared" si="13"/>
        <v/>
      </c>
      <c r="G234" s="71"/>
      <c r="H234" s="64"/>
      <c r="I234" s="64"/>
      <c r="J234" s="64"/>
      <c r="K234" s="64"/>
      <c r="L234" s="64"/>
      <c r="M234" s="64"/>
      <c r="N234" s="64"/>
      <c r="O234" s="64"/>
      <c r="P234" s="64"/>
      <c r="Q234" s="64"/>
    </row>
    <row r="235" spans="1:17" s="70" customFormat="1">
      <c r="A235" s="143">
        <v>224</v>
      </c>
      <c r="B235" s="144"/>
      <c r="C235" s="144"/>
      <c r="D235" s="146"/>
      <c r="E235" s="382" t="str">
        <f t="shared" si="13"/>
        <v/>
      </c>
      <c r="G235" s="71"/>
      <c r="H235" s="64"/>
      <c r="I235" s="64"/>
      <c r="J235" s="64"/>
      <c r="K235" s="64"/>
      <c r="L235" s="64"/>
      <c r="M235" s="64"/>
      <c r="N235" s="64"/>
      <c r="O235" s="64"/>
      <c r="P235" s="64"/>
      <c r="Q235" s="64"/>
    </row>
    <row r="236" spans="1:17" s="70" customFormat="1">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43">
        <v>226</v>
      </c>
      <c r="B237" s="144"/>
      <c r="C237" s="144"/>
      <c r="D237" s="146"/>
      <c r="E237" s="382" t="str">
        <f t="shared" si="14"/>
        <v/>
      </c>
      <c r="G237" s="71"/>
      <c r="H237" s="64"/>
      <c r="I237" s="64"/>
      <c r="J237" s="64"/>
      <c r="K237" s="64"/>
      <c r="L237" s="64"/>
      <c r="M237" s="64"/>
      <c r="N237" s="64"/>
      <c r="O237" s="64"/>
      <c r="P237" s="64"/>
      <c r="Q237" s="64"/>
    </row>
    <row r="238" spans="1:17" s="70" customFormat="1">
      <c r="A238" s="143">
        <v>227</v>
      </c>
      <c r="B238" s="144"/>
      <c r="C238" s="144"/>
      <c r="D238" s="146"/>
      <c r="E238" s="382" t="str">
        <f t="shared" si="14"/>
        <v/>
      </c>
      <c r="G238" s="71"/>
      <c r="H238" s="64"/>
      <c r="I238" s="64"/>
      <c r="J238" s="64"/>
      <c r="K238" s="64"/>
      <c r="L238" s="64"/>
      <c r="M238" s="64"/>
      <c r="N238" s="64"/>
      <c r="O238" s="64"/>
      <c r="P238" s="64"/>
      <c r="Q238" s="64"/>
    </row>
    <row r="239" spans="1:17" s="70" customFormat="1">
      <c r="A239" s="143">
        <v>228</v>
      </c>
      <c r="B239" s="144"/>
      <c r="C239" s="144"/>
      <c r="D239" s="146"/>
      <c r="E239" s="382" t="str">
        <f t="shared" si="14"/>
        <v/>
      </c>
      <c r="G239" s="71"/>
      <c r="H239" s="64"/>
      <c r="I239" s="64"/>
      <c r="J239" s="64"/>
      <c r="K239" s="64"/>
      <c r="L239" s="64"/>
      <c r="M239" s="64"/>
      <c r="N239" s="64"/>
      <c r="O239" s="64"/>
      <c r="P239" s="64"/>
      <c r="Q239" s="64"/>
    </row>
    <row r="240" spans="1:17" s="70" customFormat="1">
      <c r="A240" s="143">
        <v>229</v>
      </c>
      <c r="B240" s="144"/>
      <c r="C240" s="144"/>
      <c r="D240" s="146"/>
      <c r="E240" s="382" t="str">
        <f t="shared" si="14"/>
        <v/>
      </c>
      <c r="G240" s="71"/>
      <c r="H240" s="64"/>
      <c r="I240" s="64"/>
      <c r="J240" s="64"/>
      <c r="K240" s="64"/>
      <c r="L240" s="64"/>
      <c r="M240" s="64"/>
      <c r="N240" s="64"/>
      <c r="O240" s="64"/>
      <c r="P240" s="64"/>
      <c r="Q240" s="64"/>
    </row>
    <row r="241" spans="1:17" s="70" customFormat="1">
      <c r="A241" s="143">
        <v>230</v>
      </c>
      <c r="B241" s="144"/>
      <c r="C241" s="144"/>
      <c r="D241" s="146"/>
      <c r="E241" s="382" t="str">
        <f t="shared" si="14"/>
        <v/>
      </c>
      <c r="G241" s="71"/>
      <c r="H241" s="64"/>
      <c r="I241" s="64"/>
      <c r="J241" s="64"/>
      <c r="K241" s="64"/>
      <c r="L241" s="64"/>
      <c r="M241" s="64"/>
      <c r="N241" s="64"/>
      <c r="O241" s="64"/>
      <c r="P241" s="64"/>
      <c r="Q241" s="64"/>
    </row>
    <row r="242" spans="1:17" s="70" customFormat="1">
      <c r="A242" s="143">
        <v>231</v>
      </c>
      <c r="B242" s="144"/>
      <c r="C242" s="144"/>
      <c r="D242" s="146"/>
      <c r="E242" s="382" t="str">
        <f t="shared" si="14"/>
        <v/>
      </c>
      <c r="G242" s="71"/>
      <c r="H242" s="64"/>
      <c r="I242" s="64"/>
      <c r="J242" s="64"/>
      <c r="K242" s="64"/>
      <c r="L242" s="64"/>
      <c r="M242" s="64"/>
      <c r="N242" s="64"/>
      <c r="O242" s="64"/>
      <c r="P242" s="64"/>
      <c r="Q242" s="64"/>
    </row>
    <row r="243" spans="1:17" s="70" customFormat="1">
      <c r="A243" s="143">
        <v>232</v>
      </c>
      <c r="B243" s="144"/>
      <c r="C243" s="144"/>
      <c r="D243" s="146"/>
      <c r="E243" s="382" t="str">
        <f t="shared" si="14"/>
        <v/>
      </c>
      <c r="G243" s="71"/>
      <c r="H243" s="64"/>
      <c r="I243" s="64"/>
      <c r="J243" s="64"/>
      <c r="K243" s="64"/>
      <c r="L243" s="64"/>
      <c r="M243" s="64"/>
      <c r="N243" s="64"/>
      <c r="O243" s="64"/>
      <c r="P243" s="64"/>
      <c r="Q243" s="64"/>
    </row>
    <row r="244" spans="1:17" s="70" customFormat="1">
      <c r="A244" s="143">
        <v>233</v>
      </c>
      <c r="B244" s="144"/>
      <c r="C244" s="144"/>
      <c r="D244" s="146"/>
      <c r="E244" s="382" t="str">
        <f t="shared" si="14"/>
        <v/>
      </c>
      <c r="G244" s="71"/>
      <c r="H244" s="64"/>
      <c r="I244" s="64"/>
      <c r="J244" s="64"/>
      <c r="K244" s="64"/>
      <c r="L244" s="64"/>
      <c r="M244" s="64"/>
      <c r="N244" s="64"/>
      <c r="O244" s="64"/>
      <c r="P244" s="64"/>
      <c r="Q244" s="64"/>
    </row>
    <row r="245" spans="1:17" s="70" customFormat="1">
      <c r="A245" s="143">
        <v>234</v>
      </c>
      <c r="B245" s="144"/>
      <c r="C245" s="144"/>
      <c r="D245" s="146"/>
      <c r="E245" s="382" t="str">
        <f t="shared" si="14"/>
        <v/>
      </c>
      <c r="G245" s="71"/>
      <c r="H245" s="64"/>
      <c r="I245" s="64"/>
      <c r="J245" s="64"/>
      <c r="K245" s="64"/>
      <c r="L245" s="64"/>
      <c r="M245" s="64"/>
      <c r="N245" s="64"/>
      <c r="O245" s="64"/>
      <c r="P245" s="64"/>
      <c r="Q245" s="64"/>
    </row>
    <row r="246" spans="1:17" s="70" customFormat="1">
      <c r="A246" s="143">
        <v>235</v>
      </c>
      <c r="B246" s="144"/>
      <c r="C246" s="144"/>
      <c r="D246" s="146"/>
      <c r="E246" s="382" t="str">
        <f t="shared" si="14"/>
        <v/>
      </c>
      <c r="G246" s="71"/>
      <c r="H246" s="64"/>
      <c r="I246" s="64"/>
      <c r="J246" s="64"/>
      <c r="K246" s="64"/>
      <c r="L246" s="64"/>
      <c r="M246" s="64"/>
      <c r="N246" s="64"/>
      <c r="O246" s="64"/>
      <c r="P246" s="64"/>
      <c r="Q246" s="64"/>
    </row>
    <row r="247" spans="1:17" s="70" customFormat="1">
      <c r="A247" s="143">
        <v>236</v>
      </c>
      <c r="B247" s="144"/>
      <c r="C247" s="144"/>
      <c r="D247" s="146"/>
      <c r="E247" s="382" t="str">
        <f t="shared" si="14"/>
        <v/>
      </c>
      <c r="G247" s="71"/>
      <c r="H247" s="64"/>
      <c r="I247" s="64"/>
      <c r="J247" s="64"/>
      <c r="K247" s="64"/>
      <c r="L247" s="64"/>
      <c r="M247" s="64"/>
      <c r="N247" s="64"/>
      <c r="O247" s="64"/>
      <c r="P247" s="64"/>
      <c r="Q247" s="64"/>
    </row>
    <row r="248" spans="1:17" s="70" customFormat="1">
      <c r="A248" s="143">
        <v>237</v>
      </c>
      <c r="B248" s="144"/>
      <c r="C248" s="144"/>
      <c r="D248" s="146"/>
      <c r="E248" s="382" t="str">
        <f t="shared" si="14"/>
        <v/>
      </c>
      <c r="G248" s="71"/>
      <c r="H248" s="64"/>
      <c r="I248" s="64"/>
      <c r="J248" s="64"/>
      <c r="K248" s="64"/>
      <c r="L248" s="64"/>
      <c r="M248" s="64"/>
      <c r="N248" s="64"/>
      <c r="O248" s="64"/>
      <c r="P248" s="64"/>
      <c r="Q248" s="64"/>
    </row>
    <row r="249" spans="1:17" s="70" customFormat="1">
      <c r="A249" s="143">
        <v>238</v>
      </c>
      <c r="B249" s="144"/>
      <c r="C249" s="144"/>
      <c r="D249" s="146"/>
      <c r="E249" s="382" t="str">
        <f t="shared" si="14"/>
        <v/>
      </c>
      <c r="G249" s="71"/>
      <c r="H249" s="64"/>
      <c r="I249" s="64"/>
      <c r="J249" s="64"/>
      <c r="K249" s="64"/>
      <c r="L249" s="64"/>
      <c r="M249" s="64"/>
      <c r="N249" s="64"/>
      <c r="O249" s="64"/>
      <c r="P249" s="64"/>
      <c r="Q249" s="64"/>
    </row>
    <row r="250" spans="1:17" s="70" customFormat="1">
      <c r="A250" s="143">
        <v>239</v>
      </c>
      <c r="B250" s="144"/>
      <c r="C250" s="144"/>
      <c r="D250" s="146"/>
      <c r="E250" s="382" t="str">
        <f t="shared" si="14"/>
        <v/>
      </c>
      <c r="G250" s="71"/>
      <c r="H250" s="64"/>
      <c r="I250" s="64"/>
      <c r="J250" s="64"/>
      <c r="K250" s="64"/>
      <c r="L250" s="64"/>
      <c r="M250" s="64"/>
      <c r="N250" s="64"/>
      <c r="O250" s="64"/>
      <c r="P250" s="64"/>
      <c r="Q250" s="64"/>
    </row>
    <row r="251" spans="1:17" s="70" customFormat="1">
      <c r="A251" s="143">
        <v>240</v>
      </c>
      <c r="B251" s="144"/>
      <c r="C251" s="144"/>
      <c r="D251" s="146"/>
      <c r="E251" s="382" t="str">
        <f t="shared" si="14"/>
        <v/>
      </c>
      <c r="G251" s="71"/>
      <c r="H251" s="64"/>
      <c r="I251" s="64"/>
      <c r="J251" s="64"/>
      <c r="K251" s="64"/>
      <c r="L251" s="64"/>
      <c r="M251" s="64"/>
      <c r="N251" s="64"/>
      <c r="O251" s="64"/>
      <c r="P251" s="64"/>
      <c r="Q251" s="64"/>
    </row>
    <row r="252" spans="1:17" s="70" customFormat="1">
      <c r="A252" s="143">
        <v>241</v>
      </c>
      <c r="B252" s="144"/>
      <c r="C252" s="144"/>
      <c r="D252" s="146"/>
      <c r="E252" s="382" t="str">
        <f t="shared" si="14"/>
        <v/>
      </c>
      <c r="G252" s="71"/>
      <c r="H252" s="64"/>
      <c r="I252" s="64"/>
      <c r="J252" s="64"/>
      <c r="K252" s="64"/>
      <c r="L252" s="64"/>
      <c r="M252" s="64"/>
      <c r="N252" s="64"/>
      <c r="O252" s="64"/>
      <c r="P252" s="64"/>
      <c r="Q252" s="64"/>
    </row>
    <row r="253" spans="1:17" s="70" customFormat="1">
      <c r="A253" s="143">
        <v>242</v>
      </c>
      <c r="B253" s="144"/>
      <c r="C253" s="144"/>
      <c r="D253" s="146"/>
      <c r="E253" s="382" t="str">
        <f t="shared" si="14"/>
        <v/>
      </c>
      <c r="G253" s="71"/>
      <c r="H253" s="64"/>
      <c r="I253" s="64"/>
      <c r="J253" s="64"/>
      <c r="K253" s="64"/>
      <c r="L253" s="64"/>
      <c r="M253" s="64"/>
      <c r="N253" s="64"/>
      <c r="O253" s="64"/>
      <c r="P253" s="64"/>
      <c r="Q253" s="64"/>
    </row>
    <row r="254" spans="1:17" s="70" customFormat="1">
      <c r="A254" s="143">
        <v>243</v>
      </c>
      <c r="B254" s="144"/>
      <c r="C254" s="144"/>
      <c r="D254" s="146"/>
      <c r="E254" s="382" t="str">
        <f t="shared" si="14"/>
        <v/>
      </c>
      <c r="G254" s="71"/>
      <c r="H254" s="64"/>
      <c r="I254" s="64"/>
      <c r="J254" s="64"/>
      <c r="K254" s="64"/>
      <c r="L254" s="64"/>
      <c r="M254" s="64"/>
      <c r="N254" s="64"/>
      <c r="O254" s="64"/>
      <c r="P254" s="64"/>
      <c r="Q254" s="64"/>
    </row>
    <row r="255" spans="1:17" s="70" customFormat="1">
      <c r="A255" s="143">
        <v>244</v>
      </c>
      <c r="B255" s="144"/>
      <c r="C255" s="144"/>
      <c r="D255" s="146"/>
      <c r="E255" s="382" t="str">
        <f t="shared" si="14"/>
        <v/>
      </c>
      <c r="G255" s="71"/>
      <c r="H255" s="64"/>
      <c r="I255" s="64"/>
      <c r="J255" s="64"/>
      <c r="K255" s="64"/>
      <c r="L255" s="64"/>
      <c r="M255" s="64"/>
      <c r="N255" s="64"/>
      <c r="O255" s="64"/>
      <c r="P255" s="64"/>
      <c r="Q255" s="64"/>
    </row>
    <row r="256" spans="1:17" s="70" customFormat="1">
      <c r="A256" s="143">
        <v>245</v>
      </c>
      <c r="B256" s="144"/>
      <c r="C256" s="144"/>
      <c r="D256" s="146"/>
      <c r="E256" s="382" t="str">
        <f t="shared" si="14"/>
        <v/>
      </c>
      <c r="G256" s="71"/>
      <c r="H256" s="64"/>
      <c r="I256" s="64"/>
      <c r="J256" s="64"/>
      <c r="K256" s="64"/>
      <c r="L256" s="64"/>
      <c r="M256" s="64"/>
      <c r="N256" s="64"/>
      <c r="O256" s="64"/>
      <c r="P256" s="64"/>
      <c r="Q256" s="64"/>
    </row>
    <row r="257" spans="1:17" s="70" customFormat="1">
      <c r="A257" s="143">
        <v>246</v>
      </c>
      <c r="B257" s="144"/>
      <c r="C257" s="144"/>
      <c r="D257" s="146"/>
      <c r="E257" s="382" t="str">
        <f t="shared" si="14"/>
        <v/>
      </c>
      <c r="G257" s="71"/>
      <c r="H257" s="64"/>
      <c r="I257" s="64"/>
      <c r="J257" s="64"/>
      <c r="K257" s="64"/>
      <c r="L257" s="64"/>
      <c r="M257" s="64"/>
      <c r="N257" s="64"/>
      <c r="O257" s="64"/>
      <c r="P257" s="64"/>
      <c r="Q257" s="64"/>
    </row>
    <row r="258" spans="1:17" s="70" customFormat="1">
      <c r="A258" s="143">
        <v>247</v>
      </c>
      <c r="B258" s="144"/>
      <c r="C258" s="144"/>
      <c r="D258" s="146"/>
      <c r="E258" s="382" t="str">
        <f t="shared" si="14"/>
        <v/>
      </c>
      <c r="G258" s="71"/>
      <c r="H258" s="64"/>
      <c r="I258" s="64"/>
      <c r="J258" s="64"/>
      <c r="K258" s="64"/>
      <c r="L258" s="64"/>
      <c r="M258" s="64"/>
      <c r="N258" s="64"/>
      <c r="O258" s="64"/>
      <c r="P258" s="64"/>
      <c r="Q258" s="64"/>
    </row>
    <row r="259" spans="1:17" s="70" customFormat="1">
      <c r="A259" s="143">
        <v>248</v>
      </c>
      <c r="B259" s="144"/>
      <c r="C259" s="144"/>
      <c r="D259" s="146"/>
      <c r="E259" s="382" t="str">
        <f t="shared" si="14"/>
        <v/>
      </c>
      <c r="G259" s="71"/>
      <c r="H259" s="64"/>
      <c r="I259" s="64"/>
      <c r="J259" s="64"/>
      <c r="K259" s="64"/>
      <c r="L259" s="64"/>
      <c r="M259" s="64"/>
      <c r="N259" s="64"/>
      <c r="O259" s="64"/>
      <c r="P259" s="64"/>
      <c r="Q259" s="64"/>
    </row>
    <row r="260" spans="1:17" s="70" customFormat="1">
      <c r="A260" s="143">
        <v>249</v>
      </c>
      <c r="B260" s="144"/>
      <c r="C260" s="144"/>
      <c r="D260" s="146"/>
      <c r="E260" s="382" t="str">
        <f t="shared" si="14"/>
        <v/>
      </c>
      <c r="G260" s="71"/>
      <c r="H260" s="64"/>
      <c r="I260" s="64"/>
      <c r="J260" s="64"/>
      <c r="K260" s="64"/>
      <c r="L260" s="64"/>
      <c r="M260" s="64"/>
      <c r="N260" s="64"/>
      <c r="O260" s="64"/>
      <c r="P260" s="64"/>
      <c r="Q260" s="64"/>
    </row>
    <row r="261" spans="1:17" s="70" customFormat="1">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e7xDV0A72ZFeCcJ4Wy7aJRW13nma44dqNCO7AHo0bu0GxvJneY6EXXBM5uQg1oC4OZ5MDyvJQpKhsfzpPoCZpA==" saltValue="3e9Xk1t+DM24dzGBHj7Xcg=="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Q261"/>
  <sheetViews>
    <sheetView zoomScaleNormal="100" workbookViewId="0">
      <selection activeCell="D13" sqref="D13"/>
    </sheetView>
  </sheetViews>
  <sheetFormatPr defaultColWidth="9.08984375" defaultRowHeight="15.5"/>
  <cols>
    <col min="1" max="1" width="5.6328125" style="60" customWidth="1"/>
    <col min="2" max="2" width="68.6328125" style="64" customWidth="1"/>
    <col min="3" max="3" width="10.6328125" style="69" customWidth="1"/>
    <col min="4" max="5" width="17.6328125" style="64" customWidth="1"/>
    <col min="6" max="6" width="10.6328125" style="70" hidden="1" customWidth="1"/>
    <col min="7" max="7" width="9.08984375" style="71" hidden="1" customWidth="1"/>
    <col min="8" max="8" width="9.08984375" style="64" hidden="1" customWidth="1"/>
    <col min="9" max="9" width="9.08984375" customWidth="1"/>
    <col min="10" max="18" width="9.08984375" style="64" customWidth="1"/>
    <col min="19" max="16384" width="9.08984375" style="64"/>
  </cols>
  <sheetData>
    <row r="1" spans="1:9" s="60" customFormat="1">
      <c r="A1" s="59" t="s">
        <v>483</v>
      </c>
      <c r="C1" s="61"/>
      <c r="D1" s="63"/>
      <c r="E1" s="50"/>
      <c r="F1" s="62"/>
      <c r="G1" s="289"/>
      <c r="I1"/>
    </row>
    <row r="2" spans="1:9" s="60" customFormat="1">
      <c r="A2" s="346" t="str">
        <f>IF(ISBLANK(facultate), IF(ISBLANK(departament),"","Departament " &amp; departament), "Facultatea " &amp; facultate)</f>
        <v>Facultatea Arhitectură și Urbanism</v>
      </c>
      <c r="C2" s="61"/>
      <c r="D2" s="63"/>
      <c r="E2" s="50"/>
      <c r="F2" s="62"/>
      <c r="G2" s="289"/>
      <c r="I2"/>
    </row>
    <row r="3" spans="1:9" s="60" customFormat="1">
      <c r="A3" s="346" t="str">
        <f>IF(ISBLANK(departament),"","Departamentul " &amp; departament)</f>
        <v>Departamentul Arhitectură</v>
      </c>
      <c r="C3" s="61"/>
      <c r="D3" s="63"/>
      <c r="E3" s="50"/>
      <c r="F3" s="62"/>
      <c r="G3" s="289"/>
      <c r="I3"/>
    </row>
    <row r="4" spans="1:9">
      <c r="A4" s="554" t="s">
        <v>785</v>
      </c>
      <c r="B4" s="554"/>
      <c r="C4" s="554"/>
      <c r="D4" s="554"/>
      <c r="E4" s="422"/>
      <c r="F4" s="226"/>
      <c r="G4" s="291"/>
    </row>
    <row r="5" spans="1:9">
      <c r="A5" s="554" t="s">
        <v>834</v>
      </c>
      <c r="B5" s="554"/>
      <c r="C5" s="554"/>
      <c r="D5" s="554"/>
      <c r="E5" s="422"/>
      <c r="F5" s="226"/>
    </row>
    <row r="6" spans="1:9" ht="13.5" customHeight="1">
      <c r="C6" s="64"/>
      <c r="D6" s="347" t="str">
        <f>CONCATENATE(functie," ",nume_candidat)</f>
        <v>Șef de lucrări Cristina-Maria POVIAN</v>
      </c>
      <c r="E6" s="347" t="str">
        <f>CONCATENATE(functie," ",nume_candidat)</f>
        <v>Șef de lucrări Cristina-Maria POVIAN</v>
      </c>
    </row>
    <row r="7" spans="1:9" ht="18.75" customHeight="1">
      <c r="A7" s="552" t="s">
        <v>338</v>
      </c>
      <c r="B7" s="552" t="s">
        <v>835</v>
      </c>
      <c r="C7" s="562" t="s">
        <v>2</v>
      </c>
      <c r="D7" s="552" t="s">
        <v>544</v>
      </c>
      <c r="E7" s="562" t="s">
        <v>1106</v>
      </c>
      <c r="F7" s="552" t="s">
        <v>4</v>
      </c>
      <c r="G7" s="573" t="s">
        <v>541</v>
      </c>
      <c r="H7" s="559" t="s">
        <v>551</v>
      </c>
    </row>
    <row r="8" spans="1:9" ht="18.75" customHeight="1">
      <c r="A8" s="569"/>
      <c r="B8" s="569"/>
      <c r="C8" s="563"/>
      <c r="D8" s="569"/>
      <c r="E8" s="563"/>
      <c r="F8" s="569"/>
      <c r="G8" s="574"/>
      <c r="H8" s="559"/>
    </row>
    <row r="9" spans="1:9" ht="18.75" customHeight="1">
      <c r="A9" s="569"/>
      <c r="B9" s="569"/>
      <c r="C9" s="563"/>
      <c r="D9" s="553"/>
      <c r="E9" s="563"/>
      <c r="F9" s="553"/>
      <c r="G9" s="574"/>
      <c r="H9" s="559"/>
    </row>
    <row r="10" spans="1:9" ht="18.75" customHeight="1">
      <c r="A10" s="553"/>
      <c r="B10" s="553"/>
      <c r="C10" s="564"/>
      <c r="D10" s="348" t="str">
        <f>CONCATENATE("ultimii ",durata_evaluare," ani")</f>
        <v>ultimii 5 ani</v>
      </c>
      <c r="E10" s="564"/>
      <c r="F10" s="348" t="str">
        <f>CONCATENATE("ultimii                                  ",durata_evaluare," ani")</f>
        <v>ultimii                                  5 ani</v>
      </c>
      <c r="G10" s="575"/>
      <c r="H10" s="559"/>
    </row>
    <row r="11" spans="1:9">
      <c r="A11" s="88"/>
      <c r="B11" s="65"/>
      <c r="C11" s="30"/>
      <c r="D11" s="148">
        <f>SUMIF(D12:D1012,"&gt;0")</f>
        <v>0</v>
      </c>
      <c r="E11" s="434"/>
      <c r="F11" s="4">
        <f t="shared" ref="F11" si="0">SUMIF(F12:F110,"&gt;0")</f>
        <v>0</v>
      </c>
      <c r="G11" s="298"/>
    </row>
    <row r="12" spans="1:9">
      <c r="A12" s="37">
        <v>1</v>
      </c>
      <c r="B12" s="7"/>
      <c r="C12" s="505"/>
      <c r="D12" s="16" t="str">
        <f t="shared" ref="D12:D75" si="1">IF(OR($B12="",,$C12&lt;an_initial,$C12&gt;an_final),"",F12*20)</f>
        <v/>
      </c>
      <c r="E12" s="37"/>
      <c r="F12" s="58" t="str">
        <f t="shared" ref="F12:F43" si="2">IF(OR($B12="",,$C12="",$C12&gt;an_final),"",IF($C12&gt;=an_initial,1,""))</f>
        <v/>
      </c>
      <c r="G12" s="349" t="b">
        <f t="shared" ref="G12:G75" si="3">IF(nume_candidat="",FALSE,ISNUMBER(SEARCH(nume_candidat,$B12)))</f>
        <v>0</v>
      </c>
      <c r="H12" s="350">
        <f t="shared" ref="H12:H43" si="4">LEN(B12)-LEN(SUBSTITUTE(B12,",",""))+1</f>
        <v>1</v>
      </c>
    </row>
    <row r="13" spans="1:9">
      <c r="A13" s="37">
        <v>2</v>
      </c>
      <c r="B13" s="7"/>
      <c r="C13" s="505"/>
      <c r="D13" s="16" t="str">
        <f t="shared" si="1"/>
        <v/>
      </c>
      <c r="E13" s="37"/>
      <c r="F13" s="58" t="str">
        <f t="shared" si="2"/>
        <v/>
      </c>
      <c r="G13" s="349" t="b">
        <f t="shared" si="3"/>
        <v>0</v>
      </c>
      <c r="H13" s="350">
        <f t="shared" si="4"/>
        <v>1</v>
      </c>
    </row>
    <row r="14" spans="1:9">
      <c r="A14" s="37">
        <v>3</v>
      </c>
      <c r="B14" s="7"/>
      <c r="C14" s="505"/>
      <c r="D14" s="16" t="str">
        <f t="shared" si="1"/>
        <v/>
      </c>
      <c r="E14" s="37"/>
      <c r="F14" s="58" t="str">
        <f t="shared" si="2"/>
        <v/>
      </c>
      <c r="G14" s="349" t="b">
        <f t="shared" si="3"/>
        <v>0</v>
      </c>
      <c r="H14" s="350">
        <f t="shared" si="4"/>
        <v>1</v>
      </c>
    </row>
    <row r="15" spans="1:9">
      <c r="A15" s="37">
        <v>4</v>
      </c>
      <c r="B15" s="6"/>
      <c r="C15" s="216"/>
      <c r="D15" s="16" t="str">
        <f t="shared" si="1"/>
        <v/>
      </c>
      <c r="E15" s="37"/>
      <c r="F15" s="58" t="str">
        <f t="shared" si="2"/>
        <v/>
      </c>
      <c r="G15" s="349" t="b">
        <f t="shared" si="3"/>
        <v>0</v>
      </c>
      <c r="H15" s="350">
        <f t="shared" si="4"/>
        <v>1</v>
      </c>
    </row>
    <row r="16" spans="1:9">
      <c r="A16" s="37">
        <v>5</v>
      </c>
      <c r="B16" s="6"/>
      <c r="C16" s="216"/>
      <c r="D16" s="16" t="str">
        <f t="shared" si="1"/>
        <v/>
      </c>
      <c r="E16" s="37"/>
      <c r="F16" s="58" t="str">
        <f t="shared" si="2"/>
        <v/>
      </c>
      <c r="G16" s="349" t="b">
        <f t="shared" si="3"/>
        <v>0</v>
      </c>
      <c r="H16" s="350">
        <f t="shared" si="4"/>
        <v>1</v>
      </c>
    </row>
    <row r="17" spans="1:8">
      <c r="A17" s="37">
        <v>6</v>
      </c>
      <c r="B17" s="6"/>
      <c r="C17" s="216"/>
      <c r="D17" s="16" t="str">
        <f t="shared" si="1"/>
        <v/>
      </c>
      <c r="E17" s="37"/>
      <c r="F17" s="58" t="str">
        <f t="shared" si="2"/>
        <v/>
      </c>
      <c r="G17" s="349" t="b">
        <f t="shared" si="3"/>
        <v>0</v>
      </c>
      <c r="H17" s="350">
        <f t="shared" si="4"/>
        <v>1</v>
      </c>
    </row>
    <row r="18" spans="1:8">
      <c r="A18" s="37">
        <v>7</v>
      </c>
      <c r="B18" s="6"/>
      <c r="C18" s="216"/>
      <c r="D18" s="16" t="str">
        <f t="shared" si="1"/>
        <v/>
      </c>
      <c r="E18" s="37"/>
      <c r="F18" s="58" t="str">
        <f t="shared" si="2"/>
        <v/>
      </c>
      <c r="G18" s="349" t="b">
        <f t="shared" si="3"/>
        <v>0</v>
      </c>
      <c r="H18" s="350">
        <f t="shared" si="4"/>
        <v>1</v>
      </c>
    </row>
    <row r="19" spans="1:8">
      <c r="A19" s="37">
        <v>8</v>
      </c>
      <c r="B19" s="6"/>
      <c r="C19" s="216"/>
      <c r="D19" s="16" t="str">
        <f t="shared" si="1"/>
        <v/>
      </c>
      <c r="E19" s="37"/>
      <c r="F19" s="58" t="str">
        <f t="shared" si="2"/>
        <v/>
      </c>
      <c r="G19" s="349" t="b">
        <f t="shared" si="3"/>
        <v>0</v>
      </c>
      <c r="H19" s="350">
        <f t="shared" si="4"/>
        <v>1</v>
      </c>
    </row>
    <row r="20" spans="1:8">
      <c r="A20" s="37">
        <v>9</v>
      </c>
      <c r="B20" s="6"/>
      <c r="C20" s="216"/>
      <c r="D20" s="16" t="str">
        <f t="shared" si="1"/>
        <v/>
      </c>
      <c r="E20" s="37"/>
      <c r="F20" s="58" t="str">
        <f t="shared" si="2"/>
        <v/>
      </c>
      <c r="G20" s="349" t="b">
        <f t="shared" si="3"/>
        <v>0</v>
      </c>
      <c r="H20" s="350">
        <f t="shared" si="4"/>
        <v>1</v>
      </c>
    </row>
    <row r="21" spans="1:8">
      <c r="A21" s="37">
        <v>10</v>
      </c>
      <c r="B21" s="6"/>
      <c r="C21" s="216"/>
      <c r="D21" s="16" t="str">
        <f t="shared" si="1"/>
        <v/>
      </c>
      <c r="E21" s="37"/>
      <c r="F21" s="58" t="str">
        <f t="shared" si="2"/>
        <v/>
      </c>
      <c r="G21" s="349" t="b">
        <f t="shared" si="3"/>
        <v>0</v>
      </c>
      <c r="H21" s="350">
        <f t="shared" si="4"/>
        <v>1</v>
      </c>
    </row>
    <row r="22" spans="1:8">
      <c r="A22" s="37">
        <v>11</v>
      </c>
      <c r="B22" s="6"/>
      <c r="C22" s="216"/>
      <c r="D22" s="16" t="str">
        <f t="shared" si="1"/>
        <v/>
      </c>
      <c r="E22" s="37"/>
      <c r="F22" s="58" t="str">
        <f t="shared" si="2"/>
        <v/>
      </c>
      <c r="G22" s="349" t="b">
        <f t="shared" si="3"/>
        <v>0</v>
      </c>
      <c r="H22" s="350">
        <f t="shared" si="4"/>
        <v>1</v>
      </c>
    </row>
    <row r="23" spans="1:8">
      <c r="A23" s="37">
        <v>12</v>
      </c>
      <c r="B23" s="6"/>
      <c r="C23" s="216"/>
      <c r="D23" s="16" t="str">
        <f t="shared" si="1"/>
        <v/>
      </c>
      <c r="E23" s="37"/>
      <c r="F23" s="58" t="str">
        <f t="shared" si="2"/>
        <v/>
      </c>
      <c r="G23" s="349" t="b">
        <f t="shared" si="3"/>
        <v>0</v>
      </c>
      <c r="H23" s="350">
        <f t="shared" si="4"/>
        <v>1</v>
      </c>
    </row>
    <row r="24" spans="1:8">
      <c r="A24" s="37">
        <v>13</v>
      </c>
      <c r="B24" s="6"/>
      <c r="C24" s="216"/>
      <c r="D24" s="16" t="str">
        <f t="shared" si="1"/>
        <v/>
      </c>
      <c r="E24" s="37"/>
      <c r="F24" s="58" t="str">
        <f t="shared" si="2"/>
        <v/>
      </c>
      <c r="G24" s="349" t="b">
        <f t="shared" si="3"/>
        <v>0</v>
      </c>
      <c r="H24" s="350">
        <f t="shared" si="4"/>
        <v>1</v>
      </c>
    </row>
    <row r="25" spans="1:8">
      <c r="A25" s="37">
        <v>14</v>
      </c>
      <c r="B25" s="6"/>
      <c r="C25" s="216"/>
      <c r="D25" s="16" t="str">
        <f t="shared" si="1"/>
        <v/>
      </c>
      <c r="E25" s="37"/>
      <c r="F25" s="58" t="str">
        <f t="shared" si="2"/>
        <v/>
      </c>
      <c r="G25" s="349" t="b">
        <f t="shared" si="3"/>
        <v>0</v>
      </c>
      <c r="H25" s="350">
        <f t="shared" si="4"/>
        <v>1</v>
      </c>
    </row>
    <row r="26" spans="1:8">
      <c r="A26" s="37">
        <v>15</v>
      </c>
      <c r="B26" s="6"/>
      <c r="C26" s="216"/>
      <c r="D26" s="16" t="str">
        <f t="shared" si="1"/>
        <v/>
      </c>
      <c r="E26" s="37"/>
      <c r="F26" s="58" t="str">
        <f t="shared" si="2"/>
        <v/>
      </c>
      <c r="G26" s="349" t="b">
        <f t="shared" si="3"/>
        <v>0</v>
      </c>
      <c r="H26" s="350">
        <f t="shared" si="4"/>
        <v>1</v>
      </c>
    </row>
    <row r="27" spans="1:8">
      <c r="A27" s="37">
        <v>16</v>
      </c>
      <c r="B27" s="6"/>
      <c r="C27" s="216"/>
      <c r="D27" s="16" t="str">
        <f t="shared" si="1"/>
        <v/>
      </c>
      <c r="E27" s="37"/>
      <c r="F27" s="58" t="str">
        <f t="shared" si="2"/>
        <v/>
      </c>
      <c r="G27" s="349" t="b">
        <f t="shared" si="3"/>
        <v>0</v>
      </c>
      <c r="H27" s="350">
        <f t="shared" si="4"/>
        <v>1</v>
      </c>
    </row>
    <row r="28" spans="1:8">
      <c r="A28" s="37">
        <v>17</v>
      </c>
      <c r="B28" s="6"/>
      <c r="C28" s="216"/>
      <c r="D28" s="16" t="str">
        <f t="shared" si="1"/>
        <v/>
      </c>
      <c r="E28" s="37"/>
      <c r="F28" s="58" t="str">
        <f t="shared" si="2"/>
        <v/>
      </c>
      <c r="G28" s="349" t="b">
        <f t="shared" si="3"/>
        <v>0</v>
      </c>
      <c r="H28" s="350">
        <f t="shared" si="4"/>
        <v>1</v>
      </c>
    </row>
    <row r="29" spans="1:8">
      <c r="A29" s="37">
        <v>18</v>
      </c>
      <c r="B29" s="6"/>
      <c r="C29" s="216"/>
      <c r="D29" s="16" t="str">
        <f t="shared" si="1"/>
        <v/>
      </c>
      <c r="E29" s="37"/>
      <c r="F29" s="58" t="str">
        <f t="shared" si="2"/>
        <v/>
      </c>
      <c r="G29" s="349" t="b">
        <f t="shared" si="3"/>
        <v>0</v>
      </c>
      <c r="H29" s="350">
        <f t="shared" si="4"/>
        <v>1</v>
      </c>
    </row>
    <row r="30" spans="1:8">
      <c r="A30" s="37">
        <v>19</v>
      </c>
      <c r="B30" s="6"/>
      <c r="C30" s="216"/>
      <c r="D30" s="16" t="str">
        <f t="shared" si="1"/>
        <v/>
      </c>
      <c r="E30" s="37"/>
      <c r="F30" s="58" t="str">
        <f t="shared" si="2"/>
        <v/>
      </c>
      <c r="G30" s="349" t="b">
        <f t="shared" si="3"/>
        <v>0</v>
      </c>
      <c r="H30" s="350">
        <f t="shared" si="4"/>
        <v>1</v>
      </c>
    </row>
    <row r="31" spans="1:8">
      <c r="A31" s="37">
        <v>20</v>
      </c>
      <c r="B31" s="6"/>
      <c r="C31" s="216"/>
      <c r="D31" s="16" t="str">
        <f t="shared" si="1"/>
        <v/>
      </c>
      <c r="E31" s="37"/>
      <c r="F31" s="58" t="str">
        <f t="shared" si="2"/>
        <v/>
      </c>
      <c r="G31" s="349" t="b">
        <f t="shared" si="3"/>
        <v>0</v>
      </c>
      <c r="H31" s="350">
        <f t="shared" si="4"/>
        <v>1</v>
      </c>
    </row>
    <row r="32" spans="1:8">
      <c r="A32" s="37">
        <v>21</v>
      </c>
      <c r="B32" s="6"/>
      <c r="C32" s="216"/>
      <c r="D32" s="16" t="str">
        <f t="shared" si="1"/>
        <v/>
      </c>
      <c r="E32" s="37"/>
      <c r="F32" s="58" t="str">
        <f t="shared" si="2"/>
        <v/>
      </c>
      <c r="G32" s="349" t="b">
        <f t="shared" si="3"/>
        <v>0</v>
      </c>
      <c r="H32" s="350">
        <f t="shared" si="4"/>
        <v>1</v>
      </c>
    </row>
    <row r="33" spans="1:8">
      <c r="A33" s="37">
        <v>22</v>
      </c>
      <c r="B33" s="6"/>
      <c r="C33" s="216"/>
      <c r="D33" s="16" t="str">
        <f t="shared" si="1"/>
        <v/>
      </c>
      <c r="E33" s="37"/>
      <c r="F33" s="58" t="str">
        <f t="shared" si="2"/>
        <v/>
      </c>
      <c r="G33" s="349" t="b">
        <f t="shared" si="3"/>
        <v>0</v>
      </c>
      <c r="H33" s="350">
        <f t="shared" si="4"/>
        <v>1</v>
      </c>
    </row>
    <row r="34" spans="1:8">
      <c r="A34" s="37">
        <v>23</v>
      </c>
      <c r="B34" s="6"/>
      <c r="C34" s="216"/>
      <c r="D34" s="16" t="str">
        <f t="shared" si="1"/>
        <v/>
      </c>
      <c r="E34" s="37"/>
      <c r="F34" s="58" t="str">
        <f t="shared" si="2"/>
        <v/>
      </c>
      <c r="G34" s="349" t="b">
        <f t="shared" si="3"/>
        <v>0</v>
      </c>
      <c r="H34" s="350">
        <f t="shared" si="4"/>
        <v>1</v>
      </c>
    </row>
    <row r="35" spans="1:8">
      <c r="A35" s="37">
        <v>24</v>
      </c>
      <c r="B35" s="6"/>
      <c r="C35" s="216"/>
      <c r="D35" s="16" t="str">
        <f t="shared" si="1"/>
        <v/>
      </c>
      <c r="E35" s="37"/>
      <c r="F35" s="58" t="str">
        <f t="shared" si="2"/>
        <v/>
      </c>
      <c r="G35" s="349" t="b">
        <f t="shared" si="3"/>
        <v>0</v>
      </c>
      <c r="H35" s="350">
        <f t="shared" si="4"/>
        <v>1</v>
      </c>
    </row>
    <row r="36" spans="1:8">
      <c r="A36" s="37">
        <v>25</v>
      </c>
      <c r="B36" s="6"/>
      <c r="C36" s="216"/>
      <c r="D36" s="16" t="str">
        <f t="shared" si="1"/>
        <v/>
      </c>
      <c r="E36" s="37"/>
      <c r="F36" s="58" t="str">
        <f t="shared" si="2"/>
        <v/>
      </c>
      <c r="G36" s="349" t="b">
        <f t="shared" si="3"/>
        <v>0</v>
      </c>
      <c r="H36" s="350">
        <f t="shared" si="4"/>
        <v>1</v>
      </c>
    </row>
    <row r="37" spans="1:8">
      <c r="A37" s="37">
        <v>26</v>
      </c>
      <c r="B37" s="6"/>
      <c r="C37" s="216"/>
      <c r="D37" s="16" t="str">
        <f t="shared" si="1"/>
        <v/>
      </c>
      <c r="E37" s="37"/>
      <c r="F37" s="58" t="str">
        <f t="shared" si="2"/>
        <v/>
      </c>
      <c r="G37" s="349" t="b">
        <f t="shared" si="3"/>
        <v>0</v>
      </c>
      <c r="H37" s="350">
        <f t="shared" si="4"/>
        <v>1</v>
      </c>
    </row>
    <row r="38" spans="1:8">
      <c r="A38" s="37">
        <v>27</v>
      </c>
      <c r="B38" s="6"/>
      <c r="C38" s="216"/>
      <c r="D38" s="16" t="str">
        <f t="shared" si="1"/>
        <v/>
      </c>
      <c r="E38" s="37"/>
      <c r="F38" s="58" t="str">
        <f t="shared" si="2"/>
        <v/>
      </c>
      <c r="G38" s="349" t="b">
        <f t="shared" si="3"/>
        <v>0</v>
      </c>
      <c r="H38" s="350">
        <f t="shared" si="4"/>
        <v>1</v>
      </c>
    </row>
    <row r="39" spans="1:8">
      <c r="A39" s="37">
        <v>28</v>
      </c>
      <c r="B39" s="6"/>
      <c r="C39" s="216"/>
      <c r="D39" s="16" t="str">
        <f t="shared" si="1"/>
        <v/>
      </c>
      <c r="E39" s="37"/>
      <c r="F39" s="58" t="str">
        <f t="shared" si="2"/>
        <v/>
      </c>
      <c r="G39" s="349" t="b">
        <f t="shared" si="3"/>
        <v>0</v>
      </c>
      <c r="H39" s="350">
        <f t="shared" si="4"/>
        <v>1</v>
      </c>
    </row>
    <row r="40" spans="1:8">
      <c r="A40" s="37">
        <v>29</v>
      </c>
      <c r="B40" s="6"/>
      <c r="C40" s="216"/>
      <c r="D40" s="16" t="str">
        <f t="shared" si="1"/>
        <v/>
      </c>
      <c r="E40" s="37"/>
      <c r="F40" s="58" t="str">
        <f t="shared" si="2"/>
        <v/>
      </c>
      <c r="G40" s="349" t="b">
        <f t="shared" si="3"/>
        <v>0</v>
      </c>
      <c r="H40" s="350">
        <f t="shared" si="4"/>
        <v>1</v>
      </c>
    </row>
    <row r="41" spans="1:8">
      <c r="A41" s="37">
        <v>30</v>
      </c>
      <c r="B41" s="6"/>
      <c r="C41" s="216"/>
      <c r="D41" s="16" t="str">
        <f t="shared" si="1"/>
        <v/>
      </c>
      <c r="E41" s="37"/>
      <c r="F41" s="58" t="str">
        <f t="shared" si="2"/>
        <v/>
      </c>
      <c r="G41" s="349" t="b">
        <f t="shared" si="3"/>
        <v>0</v>
      </c>
      <c r="H41" s="350">
        <f t="shared" si="4"/>
        <v>1</v>
      </c>
    </row>
    <row r="42" spans="1:8">
      <c r="A42" s="37">
        <v>31</v>
      </c>
      <c r="B42" s="6"/>
      <c r="C42" s="216"/>
      <c r="D42" s="16" t="str">
        <f t="shared" si="1"/>
        <v/>
      </c>
      <c r="E42" s="37"/>
      <c r="F42" s="58" t="str">
        <f t="shared" si="2"/>
        <v/>
      </c>
      <c r="G42" s="349" t="b">
        <f t="shared" si="3"/>
        <v>0</v>
      </c>
      <c r="H42" s="350">
        <f t="shared" si="4"/>
        <v>1</v>
      </c>
    </row>
    <row r="43" spans="1:8">
      <c r="A43" s="37">
        <v>32</v>
      </c>
      <c r="B43" s="6"/>
      <c r="C43" s="216"/>
      <c r="D43" s="16" t="str">
        <f t="shared" si="1"/>
        <v/>
      </c>
      <c r="E43" s="37"/>
      <c r="F43" s="58" t="str">
        <f t="shared" si="2"/>
        <v/>
      </c>
      <c r="G43" s="349" t="b">
        <f t="shared" si="3"/>
        <v>0</v>
      </c>
      <c r="H43" s="350">
        <f t="shared" si="4"/>
        <v>1</v>
      </c>
    </row>
    <row r="44" spans="1:8">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c r="A45" s="37">
        <v>34</v>
      </c>
      <c r="B45" s="6"/>
      <c r="C45" s="216"/>
      <c r="D45" s="16" t="str">
        <f t="shared" si="1"/>
        <v/>
      </c>
      <c r="E45" s="37"/>
      <c r="F45" s="58" t="str">
        <f t="shared" si="5"/>
        <v/>
      </c>
      <c r="G45" s="349" t="b">
        <f t="shared" si="3"/>
        <v>0</v>
      </c>
      <c r="H45" s="350">
        <f t="shared" si="6"/>
        <v>1</v>
      </c>
    </row>
    <row r="46" spans="1:8">
      <c r="A46" s="37">
        <v>35</v>
      </c>
      <c r="B46" s="6"/>
      <c r="C46" s="216"/>
      <c r="D46" s="16" t="str">
        <f t="shared" si="1"/>
        <v/>
      </c>
      <c r="E46" s="37"/>
      <c r="F46" s="58" t="str">
        <f t="shared" si="5"/>
        <v/>
      </c>
      <c r="G46" s="349" t="b">
        <f t="shared" si="3"/>
        <v>0</v>
      </c>
      <c r="H46" s="350">
        <f t="shared" si="6"/>
        <v>1</v>
      </c>
    </row>
    <row r="47" spans="1:8">
      <c r="A47" s="37">
        <v>36</v>
      </c>
      <c r="B47" s="6"/>
      <c r="C47" s="216"/>
      <c r="D47" s="16" t="str">
        <f t="shared" si="1"/>
        <v/>
      </c>
      <c r="E47" s="37"/>
      <c r="F47" s="58" t="str">
        <f t="shared" si="5"/>
        <v/>
      </c>
      <c r="G47" s="349" t="b">
        <f t="shared" si="3"/>
        <v>0</v>
      </c>
      <c r="H47" s="350">
        <f t="shared" si="6"/>
        <v>1</v>
      </c>
    </row>
    <row r="48" spans="1:8">
      <c r="A48" s="37">
        <v>37</v>
      </c>
      <c r="B48" s="6"/>
      <c r="C48" s="216"/>
      <c r="D48" s="16" t="str">
        <f t="shared" si="1"/>
        <v/>
      </c>
      <c r="E48" s="37"/>
      <c r="F48" s="58" t="str">
        <f t="shared" si="5"/>
        <v/>
      </c>
      <c r="G48" s="349" t="b">
        <f t="shared" si="3"/>
        <v>0</v>
      </c>
      <c r="H48" s="350">
        <f t="shared" si="6"/>
        <v>1</v>
      </c>
    </row>
    <row r="49" spans="1:8">
      <c r="A49" s="37">
        <v>38</v>
      </c>
      <c r="B49" s="6"/>
      <c r="C49" s="216"/>
      <c r="D49" s="16" t="str">
        <f t="shared" si="1"/>
        <v/>
      </c>
      <c r="E49" s="37"/>
      <c r="F49" s="58" t="str">
        <f t="shared" si="5"/>
        <v/>
      </c>
      <c r="G49" s="349" t="b">
        <f t="shared" si="3"/>
        <v>0</v>
      </c>
      <c r="H49" s="350">
        <f t="shared" si="6"/>
        <v>1</v>
      </c>
    </row>
    <row r="50" spans="1:8">
      <c r="A50" s="37">
        <v>39</v>
      </c>
      <c r="B50" s="6"/>
      <c r="C50" s="216"/>
      <c r="D50" s="16" t="str">
        <f t="shared" si="1"/>
        <v/>
      </c>
      <c r="E50" s="37"/>
      <c r="F50" s="58" t="str">
        <f t="shared" si="5"/>
        <v/>
      </c>
      <c r="G50" s="349" t="b">
        <f t="shared" si="3"/>
        <v>0</v>
      </c>
      <c r="H50" s="350">
        <f t="shared" si="6"/>
        <v>1</v>
      </c>
    </row>
    <row r="51" spans="1:8">
      <c r="A51" s="37">
        <v>40</v>
      </c>
      <c r="B51" s="6"/>
      <c r="C51" s="216"/>
      <c r="D51" s="16" t="str">
        <f t="shared" si="1"/>
        <v/>
      </c>
      <c r="E51" s="37"/>
      <c r="F51" s="58" t="str">
        <f t="shared" si="5"/>
        <v/>
      </c>
      <c r="G51" s="349" t="b">
        <f t="shared" si="3"/>
        <v>0</v>
      </c>
      <c r="H51" s="350">
        <f t="shared" si="6"/>
        <v>1</v>
      </c>
    </row>
    <row r="52" spans="1:8">
      <c r="A52" s="37">
        <v>41</v>
      </c>
      <c r="B52" s="6"/>
      <c r="C52" s="216"/>
      <c r="D52" s="16" t="str">
        <f t="shared" si="1"/>
        <v/>
      </c>
      <c r="E52" s="37"/>
      <c r="F52" s="58" t="str">
        <f t="shared" si="5"/>
        <v/>
      </c>
      <c r="G52" s="349" t="b">
        <f t="shared" si="3"/>
        <v>0</v>
      </c>
      <c r="H52" s="350">
        <f t="shared" si="6"/>
        <v>1</v>
      </c>
    </row>
    <row r="53" spans="1:8">
      <c r="A53" s="37">
        <v>42</v>
      </c>
      <c r="B53" s="6"/>
      <c r="C53" s="216"/>
      <c r="D53" s="16" t="str">
        <f t="shared" si="1"/>
        <v/>
      </c>
      <c r="E53" s="37"/>
      <c r="F53" s="58" t="str">
        <f t="shared" si="5"/>
        <v/>
      </c>
      <c r="G53" s="349" t="b">
        <f t="shared" si="3"/>
        <v>0</v>
      </c>
      <c r="H53" s="350">
        <f t="shared" si="6"/>
        <v>1</v>
      </c>
    </row>
    <row r="54" spans="1:8">
      <c r="A54" s="37">
        <v>43</v>
      </c>
      <c r="B54" s="6"/>
      <c r="C54" s="216"/>
      <c r="D54" s="16" t="str">
        <f t="shared" si="1"/>
        <v/>
      </c>
      <c r="E54" s="37"/>
      <c r="F54" s="58" t="str">
        <f t="shared" si="5"/>
        <v/>
      </c>
      <c r="G54" s="349" t="b">
        <f t="shared" si="3"/>
        <v>0</v>
      </c>
      <c r="H54" s="350">
        <f t="shared" si="6"/>
        <v>1</v>
      </c>
    </row>
    <row r="55" spans="1:8">
      <c r="A55" s="37">
        <v>44</v>
      </c>
      <c r="B55" s="6"/>
      <c r="C55" s="216"/>
      <c r="D55" s="16" t="str">
        <f t="shared" si="1"/>
        <v/>
      </c>
      <c r="E55" s="37"/>
      <c r="F55" s="58" t="str">
        <f t="shared" si="5"/>
        <v/>
      </c>
      <c r="G55" s="349" t="b">
        <f t="shared" si="3"/>
        <v>0</v>
      </c>
      <c r="H55" s="350">
        <f t="shared" si="6"/>
        <v>1</v>
      </c>
    </row>
    <row r="56" spans="1:8">
      <c r="A56" s="37">
        <v>45</v>
      </c>
      <c r="B56" s="6"/>
      <c r="C56" s="216"/>
      <c r="D56" s="16" t="str">
        <f t="shared" si="1"/>
        <v/>
      </c>
      <c r="E56" s="37"/>
      <c r="F56" s="58" t="str">
        <f t="shared" si="5"/>
        <v/>
      </c>
      <c r="G56" s="349" t="b">
        <f t="shared" si="3"/>
        <v>0</v>
      </c>
      <c r="H56" s="350">
        <f t="shared" si="6"/>
        <v>1</v>
      </c>
    </row>
    <row r="57" spans="1:8">
      <c r="A57" s="37">
        <v>46</v>
      </c>
      <c r="B57" s="6"/>
      <c r="C57" s="216"/>
      <c r="D57" s="16" t="str">
        <f t="shared" si="1"/>
        <v/>
      </c>
      <c r="E57" s="37"/>
      <c r="F57" s="58" t="str">
        <f t="shared" si="5"/>
        <v/>
      </c>
      <c r="G57" s="349" t="b">
        <f t="shared" si="3"/>
        <v>0</v>
      </c>
      <c r="H57" s="350">
        <f t="shared" si="6"/>
        <v>1</v>
      </c>
    </row>
    <row r="58" spans="1:8">
      <c r="A58" s="37">
        <v>47</v>
      </c>
      <c r="B58" s="6"/>
      <c r="C58" s="216"/>
      <c r="D58" s="16" t="str">
        <f t="shared" si="1"/>
        <v/>
      </c>
      <c r="E58" s="37"/>
      <c r="F58" s="58" t="str">
        <f t="shared" si="5"/>
        <v/>
      </c>
      <c r="G58" s="349" t="b">
        <f t="shared" si="3"/>
        <v>0</v>
      </c>
      <c r="H58" s="350">
        <f t="shared" si="6"/>
        <v>1</v>
      </c>
    </row>
    <row r="59" spans="1:8">
      <c r="A59" s="37">
        <v>48</v>
      </c>
      <c r="B59" s="6"/>
      <c r="C59" s="216"/>
      <c r="D59" s="16" t="str">
        <f t="shared" si="1"/>
        <v/>
      </c>
      <c r="E59" s="37"/>
      <c r="F59" s="58" t="str">
        <f t="shared" si="5"/>
        <v/>
      </c>
      <c r="G59" s="349" t="b">
        <f t="shared" si="3"/>
        <v>0</v>
      </c>
      <c r="H59" s="350">
        <f t="shared" si="6"/>
        <v>1</v>
      </c>
    </row>
    <row r="60" spans="1:8">
      <c r="A60" s="37">
        <v>49</v>
      </c>
      <c r="B60" s="6"/>
      <c r="C60" s="216"/>
      <c r="D60" s="16" t="str">
        <f t="shared" si="1"/>
        <v/>
      </c>
      <c r="E60" s="37"/>
      <c r="F60" s="58" t="str">
        <f t="shared" si="5"/>
        <v/>
      </c>
      <c r="G60" s="349" t="b">
        <f t="shared" si="3"/>
        <v>0</v>
      </c>
      <c r="H60" s="350">
        <f t="shared" si="6"/>
        <v>1</v>
      </c>
    </row>
    <row r="61" spans="1:8">
      <c r="A61" s="37">
        <v>50</v>
      </c>
      <c r="B61" s="6"/>
      <c r="C61" s="216"/>
      <c r="D61" s="16" t="str">
        <f t="shared" si="1"/>
        <v/>
      </c>
      <c r="E61" s="37"/>
      <c r="F61" s="58" t="str">
        <f t="shared" si="5"/>
        <v/>
      </c>
      <c r="G61" s="349" t="b">
        <f t="shared" si="3"/>
        <v>0</v>
      </c>
      <c r="H61" s="350">
        <f t="shared" si="6"/>
        <v>1</v>
      </c>
    </row>
    <row r="62" spans="1:8">
      <c r="A62" s="37">
        <v>51</v>
      </c>
      <c r="B62" s="6"/>
      <c r="C62" s="216"/>
      <c r="D62" s="16" t="str">
        <f t="shared" si="1"/>
        <v/>
      </c>
      <c r="E62" s="37"/>
      <c r="F62" s="58" t="str">
        <f t="shared" si="5"/>
        <v/>
      </c>
      <c r="G62" s="349" t="b">
        <f t="shared" si="3"/>
        <v>0</v>
      </c>
      <c r="H62" s="350">
        <f t="shared" si="6"/>
        <v>1</v>
      </c>
    </row>
    <row r="63" spans="1:8">
      <c r="A63" s="37">
        <v>52</v>
      </c>
      <c r="B63" s="6"/>
      <c r="C63" s="216"/>
      <c r="D63" s="16" t="str">
        <f t="shared" si="1"/>
        <v/>
      </c>
      <c r="E63" s="37"/>
      <c r="F63" s="58" t="str">
        <f t="shared" si="5"/>
        <v/>
      </c>
      <c r="G63" s="349" t="b">
        <f t="shared" si="3"/>
        <v>0</v>
      </c>
      <c r="H63" s="350">
        <f t="shared" si="6"/>
        <v>1</v>
      </c>
    </row>
    <row r="64" spans="1:8">
      <c r="A64" s="37">
        <v>53</v>
      </c>
      <c r="B64" s="6"/>
      <c r="C64" s="216"/>
      <c r="D64" s="16" t="str">
        <f t="shared" si="1"/>
        <v/>
      </c>
      <c r="E64" s="37"/>
      <c r="F64" s="58" t="str">
        <f t="shared" si="5"/>
        <v/>
      </c>
      <c r="G64" s="349" t="b">
        <f t="shared" si="3"/>
        <v>0</v>
      </c>
      <c r="H64" s="350">
        <f t="shared" si="6"/>
        <v>1</v>
      </c>
    </row>
    <row r="65" spans="1:8">
      <c r="A65" s="37">
        <v>54</v>
      </c>
      <c r="B65" s="6"/>
      <c r="C65" s="216"/>
      <c r="D65" s="16" t="str">
        <f t="shared" si="1"/>
        <v/>
      </c>
      <c r="E65" s="37"/>
      <c r="F65" s="58" t="str">
        <f t="shared" si="5"/>
        <v/>
      </c>
      <c r="G65" s="349" t="b">
        <f t="shared" si="3"/>
        <v>0</v>
      </c>
      <c r="H65" s="350">
        <f t="shared" si="6"/>
        <v>1</v>
      </c>
    </row>
    <row r="66" spans="1:8">
      <c r="A66" s="37">
        <v>55</v>
      </c>
      <c r="B66" s="6"/>
      <c r="C66" s="216"/>
      <c r="D66" s="16" t="str">
        <f t="shared" si="1"/>
        <v/>
      </c>
      <c r="E66" s="37"/>
      <c r="F66" s="58" t="str">
        <f t="shared" si="5"/>
        <v/>
      </c>
      <c r="G66" s="349" t="b">
        <f t="shared" si="3"/>
        <v>0</v>
      </c>
      <c r="H66" s="350">
        <f t="shared" si="6"/>
        <v>1</v>
      </c>
    </row>
    <row r="67" spans="1:8">
      <c r="A67" s="37">
        <v>56</v>
      </c>
      <c r="B67" s="6"/>
      <c r="C67" s="216"/>
      <c r="D67" s="16" t="str">
        <f t="shared" si="1"/>
        <v/>
      </c>
      <c r="E67" s="37"/>
      <c r="F67" s="58" t="str">
        <f t="shared" si="5"/>
        <v/>
      </c>
      <c r="G67" s="349" t="b">
        <f t="shared" si="3"/>
        <v>0</v>
      </c>
      <c r="H67" s="350">
        <f t="shared" si="6"/>
        <v>1</v>
      </c>
    </row>
    <row r="68" spans="1:8">
      <c r="A68" s="37">
        <v>57</v>
      </c>
      <c r="B68" s="6"/>
      <c r="C68" s="216"/>
      <c r="D68" s="16" t="str">
        <f t="shared" si="1"/>
        <v/>
      </c>
      <c r="E68" s="37"/>
      <c r="F68" s="58" t="str">
        <f t="shared" si="5"/>
        <v/>
      </c>
      <c r="G68" s="349" t="b">
        <f t="shared" si="3"/>
        <v>0</v>
      </c>
      <c r="H68" s="350">
        <f t="shared" si="6"/>
        <v>1</v>
      </c>
    </row>
    <row r="69" spans="1:8">
      <c r="A69" s="37">
        <v>58</v>
      </c>
      <c r="B69" s="6"/>
      <c r="C69" s="216"/>
      <c r="D69" s="16" t="str">
        <f t="shared" si="1"/>
        <v/>
      </c>
      <c r="E69" s="37"/>
      <c r="F69" s="58" t="str">
        <f t="shared" si="5"/>
        <v/>
      </c>
      <c r="G69" s="349" t="b">
        <f t="shared" si="3"/>
        <v>0</v>
      </c>
      <c r="H69" s="350">
        <f t="shared" si="6"/>
        <v>1</v>
      </c>
    </row>
    <row r="70" spans="1:8">
      <c r="A70" s="37">
        <v>59</v>
      </c>
      <c r="B70" s="6"/>
      <c r="C70" s="216"/>
      <c r="D70" s="16" t="str">
        <f t="shared" si="1"/>
        <v/>
      </c>
      <c r="E70" s="37"/>
      <c r="F70" s="58" t="str">
        <f t="shared" si="5"/>
        <v/>
      </c>
      <c r="G70" s="349" t="b">
        <f t="shared" si="3"/>
        <v>0</v>
      </c>
      <c r="H70" s="350">
        <f t="shared" si="6"/>
        <v>1</v>
      </c>
    </row>
    <row r="71" spans="1:8">
      <c r="A71" s="37">
        <v>60</v>
      </c>
      <c r="B71" s="6"/>
      <c r="C71" s="216"/>
      <c r="D71" s="16" t="str">
        <f t="shared" si="1"/>
        <v/>
      </c>
      <c r="E71" s="37"/>
      <c r="F71" s="58" t="str">
        <f t="shared" si="5"/>
        <v/>
      </c>
      <c r="G71" s="349" t="b">
        <f t="shared" si="3"/>
        <v>0</v>
      </c>
      <c r="H71" s="350">
        <f t="shared" si="6"/>
        <v>1</v>
      </c>
    </row>
    <row r="72" spans="1:8">
      <c r="A72" s="37">
        <v>61</v>
      </c>
      <c r="B72" s="6"/>
      <c r="C72" s="216"/>
      <c r="D72" s="16" t="str">
        <f t="shared" si="1"/>
        <v/>
      </c>
      <c r="E72" s="37"/>
      <c r="F72" s="58" t="str">
        <f t="shared" si="5"/>
        <v/>
      </c>
      <c r="G72" s="349" t="b">
        <f t="shared" si="3"/>
        <v>0</v>
      </c>
      <c r="H72" s="350">
        <f t="shared" si="6"/>
        <v>1</v>
      </c>
    </row>
    <row r="73" spans="1:8">
      <c r="A73" s="37">
        <v>62</v>
      </c>
      <c r="B73" s="6"/>
      <c r="C73" s="216"/>
      <c r="D73" s="16" t="str">
        <f t="shared" si="1"/>
        <v/>
      </c>
      <c r="E73" s="37"/>
      <c r="F73" s="58" t="str">
        <f t="shared" si="5"/>
        <v/>
      </c>
      <c r="G73" s="349" t="b">
        <f t="shared" si="3"/>
        <v>0</v>
      </c>
      <c r="H73" s="350">
        <f t="shared" si="6"/>
        <v>1</v>
      </c>
    </row>
    <row r="74" spans="1:8">
      <c r="A74" s="37">
        <v>63</v>
      </c>
      <c r="B74" s="6"/>
      <c r="C74" s="216"/>
      <c r="D74" s="16" t="str">
        <f t="shared" si="1"/>
        <v/>
      </c>
      <c r="E74" s="37"/>
      <c r="F74" s="58" t="str">
        <f t="shared" si="5"/>
        <v/>
      </c>
      <c r="G74" s="349" t="b">
        <f t="shared" si="3"/>
        <v>0</v>
      </c>
      <c r="H74" s="350">
        <f t="shared" si="6"/>
        <v>1</v>
      </c>
    </row>
    <row r="75" spans="1:8">
      <c r="A75" s="37">
        <v>64</v>
      </c>
      <c r="B75" s="6"/>
      <c r="C75" s="216"/>
      <c r="D75" s="16" t="str">
        <f t="shared" si="1"/>
        <v/>
      </c>
      <c r="E75" s="37"/>
      <c r="F75" s="58" t="str">
        <f t="shared" si="5"/>
        <v/>
      </c>
      <c r="G75" s="349" t="b">
        <f t="shared" si="3"/>
        <v>0</v>
      </c>
      <c r="H75" s="350">
        <f t="shared" si="6"/>
        <v>1</v>
      </c>
    </row>
    <row r="76" spans="1:8">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c r="A77" s="37">
        <v>66</v>
      </c>
      <c r="B77" s="6"/>
      <c r="C77" s="216"/>
      <c r="D77" s="16" t="str">
        <f t="shared" si="7"/>
        <v/>
      </c>
      <c r="E77" s="37"/>
      <c r="F77" s="58" t="str">
        <f t="shared" si="8"/>
        <v/>
      </c>
      <c r="G77" s="349" t="b">
        <f t="shared" si="9"/>
        <v>0</v>
      </c>
      <c r="H77" s="350">
        <f t="shared" si="10"/>
        <v>1</v>
      </c>
    </row>
    <row r="78" spans="1:8">
      <c r="A78" s="37">
        <v>67</v>
      </c>
      <c r="B78" s="6"/>
      <c r="C78" s="216"/>
      <c r="D78" s="16" t="str">
        <f t="shared" si="7"/>
        <v/>
      </c>
      <c r="E78" s="37"/>
      <c r="F78" s="58" t="str">
        <f t="shared" si="8"/>
        <v/>
      </c>
      <c r="G78" s="349" t="b">
        <f t="shared" si="9"/>
        <v>0</v>
      </c>
      <c r="H78" s="350">
        <f t="shared" si="10"/>
        <v>1</v>
      </c>
    </row>
    <row r="79" spans="1:8">
      <c r="A79" s="37">
        <v>68</v>
      </c>
      <c r="B79" s="6"/>
      <c r="C79" s="216"/>
      <c r="D79" s="16" t="str">
        <f t="shared" si="7"/>
        <v/>
      </c>
      <c r="E79" s="37"/>
      <c r="F79" s="58" t="str">
        <f t="shared" si="8"/>
        <v/>
      </c>
      <c r="G79" s="349" t="b">
        <f t="shared" si="9"/>
        <v>0</v>
      </c>
      <c r="H79" s="350">
        <f t="shared" si="10"/>
        <v>1</v>
      </c>
    </row>
    <row r="80" spans="1:8">
      <c r="A80" s="37">
        <v>69</v>
      </c>
      <c r="B80" s="6"/>
      <c r="C80" s="216"/>
      <c r="D80" s="16" t="str">
        <f t="shared" si="7"/>
        <v/>
      </c>
      <c r="E80" s="37"/>
      <c r="F80" s="58" t="str">
        <f t="shared" si="8"/>
        <v/>
      </c>
      <c r="G80" s="349" t="b">
        <f t="shared" si="9"/>
        <v>0</v>
      </c>
      <c r="H80" s="350">
        <f t="shared" si="10"/>
        <v>1</v>
      </c>
    </row>
    <row r="81" spans="1:8">
      <c r="A81" s="37">
        <v>70</v>
      </c>
      <c r="B81" s="6"/>
      <c r="C81" s="216"/>
      <c r="D81" s="16" t="str">
        <f t="shared" si="7"/>
        <v/>
      </c>
      <c r="E81" s="37"/>
      <c r="F81" s="58" t="str">
        <f t="shared" si="8"/>
        <v/>
      </c>
      <c r="G81" s="349" t="b">
        <f t="shared" si="9"/>
        <v>0</v>
      </c>
      <c r="H81" s="350">
        <f t="shared" si="10"/>
        <v>1</v>
      </c>
    </row>
    <row r="82" spans="1:8">
      <c r="A82" s="37">
        <v>71</v>
      </c>
      <c r="B82" s="6"/>
      <c r="C82" s="216"/>
      <c r="D82" s="16" t="str">
        <f t="shared" si="7"/>
        <v/>
      </c>
      <c r="E82" s="37"/>
      <c r="F82" s="58" t="str">
        <f t="shared" si="8"/>
        <v/>
      </c>
      <c r="G82" s="349" t="b">
        <f t="shared" si="9"/>
        <v>0</v>
      </c>
      <c r="H82" s="350">
        <f t="shared" si="10"/>
        <v>1</v>
      </c>
    </row>
    <row r="83" spans="1:8">
      <c r="A83" s="37">
        <v>72</v>
      </c>
      <c r="B83" s="6"/>
      <c r="C83" s="216"/>
      <c r="D83" s="16" t="str">
        <f t="shared" si="7"/>
        <v/>
      </c>
      <c r="E83" s="37"/>
      <c r="F83" s="58" t="str">
        <f t="shared" si="8"/>
        <v/>
      </c>
      <c r="G83" s="349" t="b">
        <f t="shared" si="9"/>
        <v>0</v>
      </c>
      <c r="H83" s="350">
        <f t="shared" si="10"/>
        <v>1</v>
      </c>
    </row>
    <row r="84" spans="1:8">
      <c r="A84" s="37">
        <v>73</v>
      </c>
      <c r="B84" s="6"/>
      <c r="C84" s="216"/>
      <c r="D84" s="16" t="str">
        <f t="shared" si="7"/>
        <v/>
      </c>
      <c r="E84" s="37"/>
      <c r="F84" s="58" t="str">
        <f t="shared" si="8"/>
        <v/>
      </c>
      <c r="G84" s="349" t="b">
        <f t="shared" si="9"/>
        <v>0</v>
      </c>
      <c r="H84" s="350">
        <f t="shared" si="10"/>
        <v>1</v>
      </c>
    </row>
    <row r="85" spans="1:8">
      <c r="A85" s="37">
        <v>74</v>
      </c>
      <c r="B85" s="6"/>
      <c r="C85" s="216"/>
      <c r="D85" s="16" t="str">
        <f t="shared" si="7"/>
        <v/>
      </c>
      <c r="E85" s="37"/>
      <c r="F85" s="58" t="str">
        <f t="shared" si="8"/>
        <v/>
      </c>
      <c r="G85" s="349" t="b">
        <f t="shared" si="9"/>
        <v>0</v>
      </c>
      <c r="H85" s="350">
        <f t="shared" si="10"/>
        <v>1</v>
      </c>
    </row>
    <row r="86" spans="1:8">
      <c r="A86" s="37">
        <v>75</v>
      </c>
      <c r="B86" s="6"/>
      <c r="C86" s="216"/>
      <c r="D86" s="16" t="str">
        <f t="shared" si="7"/>
        <v/>
      </c>
      <c r="E86" s="37"/>
      <c r="F86" s="58" t="str">
        <f t="shared" si="8"/>
        <v/>
      </c>
      <c r="G86" s="349" t="b">
        <f t="shared" si="9"/>
        <v>0</v>
      </c>
      <c r="H86" s="350">
        <f t="shared" si="10"/>
        <v>1</v>
      </c>
    </row>
    <row r="87" spans="1:8">
      <c r="A87" s="37">
        <v>76</v>
      </c>
      <c r="B87" s="6"/>
      <c r="C87" s="216"/>
      <c r="D87" s="16" t="str">
        <f t="shared" si="7"/>
        <v/>
      </c>
      <c r="E87" s="37"/>
      <c r="F87" s="58" t="str">
        <f t="shared" si="8"/>
        <v/>
      </c>
      <c r="G87" s="349" t="b">
        <f t="shared" si="9"/>
        <v>0</v>
      </c>
      <c r="H87" s="350">
        <f t="shared" si="10"/>
        <v>1</v>
      </c>
    </row>
    <row r="88" spans="1:8">
      <c r="A88" s="37">
        <v>77</v>
      </c>
      <c r="B88" s="6"/>
      <c r="C88" s="216"/>
      <c r="D88" s="16" t="str">
        <f t="shared" si="7"/>
        <v/>
      </c>
      <c r="E88" s="37"/>
      <c r="F88" s="58" t="str">
        <f t="shared" si="8"/>
        <v/>
      </c>
      <c r="G88" s="349" t="b">
        <f t="shared" si="9"/>
        <v>0</v>
      </c>
      <c r="H88" s="350">
        <f t="shared" si="10"/>
        <v>1</v>
      </c>
    </row>
    <row r="89" spans="1:8">
      <c r="A89" s="37">
        <v>78</v>
      </c>
      <c r="B89" s="6"/>
      <c r="C89" s="216"/>
      <c r="D89" s="16" t="str">
        <f t="shared" si="7"/>
        <v/>
      </c>
      <c r="E89" s="37"/>
      <c r="F89" s="58" t="str">
        <f t="shared" si="8"/>
        <v/>
      </c>
      <c r="G89" s="349" t="b">
        <f t="shared" si="9"/>
        <v>0</v>
      </c>
      <c r="H89" s="350">
        <f t="shared" si="10"/>
        <v>1</v>
      </c>
    </row>
    <row r="90" spans="1:8">
      <c r="A90" s="37">
        <v>79</v>
      </c>
      <c r="B90" s="6"/>
      <c r="C90" s="216"/>
      <c r="D90" s="16" t="str">
        <f t="shared" si="7"/>
        <v/>
      </c>
      <c r="E90" s="37"/>
      <c r="F90" s="58" t="str">
        <f t="shared" si="8"/>
        <v/>
      </c>
      <c r="G90" s="349" t="b">
        <f t="shared" si="9"/>
        <v>0</v>
      </c>
      <c r="H90" s="350">
        <f t="shared" si="10"/>
        <v>1</v>
      </c>
    </row>
    <row r="91" spans="1:8">
      <c r="A91" s="37">
        <v>80</v>
      </c>
      <c r="B91" s="6"/>
      <c r="C91" s="216"/>
      <c r="D91" s="16" t="str">
        <f t="shared" si="7"/>
        <v/>
      </c>
      <c r="E91" s="37"/>
      <c r="F91" s="58" t="str">
        <f t="shared" si="8"/>
        <v/>
      </c>
      <c r="G91" s="349" t="b">
        <f t="shared" si="9"/>
        <v>0</v>
      </c>
      <c r="H91" s="350">
        <f t="shared" si="10"/>
        <v>1</v>
      </c>
    </row>
    <row r="92" spans="1:8">
      <c r="A92" s="37">
        <v>81</v>
      </c>
      <c r="B92" s="6"/>
      <c r="C92" s="216"/>
      <c r="D92" s="16" t="str">
        <f t="shared" si="7"/>
        <v/>
      </c>
      <c r="E92" s="37"/>
      <c r="F92" s="58" t="str">
        <f t="shared" si="8"/>
        <v/>
      </c>
      <c r="G92" s="349" t="b">
        <f t="shared" si="9"/>
        <v>0</v>
      </c>
      <c r="H92" s="350">
        <f t="shared" si="10"/>
        <v>1</v>
      </c>
    </row>
    <row r="93" spans="1:8">
      <c r="A93" s="37">
        <v>82</v>
      </c>
      <c r="B93" s="6"/>
      <c r="C93" s="216"/>
      <c r="D93" s="16" t="str">
        <f t="shared" si="7"/>
        <v/>
      </c>
      <c r="E93" s="37"/>
      <c r="F93" s="58" t="str">
        <f t="shared" si="8"/>
        <v/>
      </c>
      <c r="G93" s="349" t="b">
        <f t="shared" si="9"/>
        <v>0</v>
      </c>
      <c r="H93" s="350">
        <f t="shared" si="10"/>
        <v>1</v>
      </c>
    </row>
    <row r="94" spans="1:8">
      <c r="A94" s="37">
        <v>83</v>
      </c>
      <c r="B94" s="6"/>
      <c r="C94" s="216"/>
      <c r="D94" s="16" t="str">
        <f t="shared" si="7"/>
        <v/>
      </c>
      <c r="E94" s="37"/>
      <c r="F94" s="58" t="str">
        <f t="shared" si="8"/>
        <v/>
      </c>
      <c r="G94" s="349" t="b">
        <f t="shared" si="9"/>
        <v>0</v>
      </c>
      <c r="H94" s="350">
        <f t="shared" si="10"/>
        <v>1</v>
      </c>
    </row>
    <row r="95" spans="1:8">
      <c r="A95" s="37">
        <v>84</v>
      </c>
      <c r="B95" s="6"/>
      <c r="C95" s="216"/>
      <c r="D95" s="16" t="str">
        <f t="shared" si="7"/>
        <v/>
      </c>
      <c r="E95" s="37"/>
      <c r="F95" s="58" t="str">
        <f t="shared" si="8"/>
        <v/>
      </c>
      <c r="G95" s="349" t="b">
        <f t="shared" si="9"/>
        <v>0</v>
      </c>
      <c r="H95" s="350">
        <f t="shared" si="10"/>
        <v>1</v>
      </c>
    </row>
    <row r="96" spans="1:8">
      <c r="A96" s="37">
        <v>85</v>
      </c>
      <c r="B96" s="6"/>
      <c r="C96" s="216"/>
      <c r="D96" s="16" t="str">
        <f t="shared" si="7"/>
        <v/>
      </c>
      <c r="E96" s="37"/>
      <c r="F96" s="58" t="str">
        <f t="shared" si="8"/>
        <v/>
      </c>
      <c r="G96" s="349" t="b">
        <f t="shared" si="9"/>
        <v>0</v>
      </c>
      <c r="H96" s="350">
        <f t="shared" si="10"/>
        <v>1</v>
      </c>
    </row>
    <row r="97" spans="1:8">
      <c r="A97" s="37">
        <v>86</v>
      </c>
      <c r="B97" s="6"/>
      <c r="C97" s="216"/>
      <c r="D97" s="16" t="str">
        <f t="shared" si="7"/>
        <v/>
      </c>
      <c r="E97" s="37"/>
      <c r="F97" s="58" t="str">
        <f t="shared" si="8"/>
        <v/>
      </c>
      <c r="G97" s="349" t="b">
        <f t="shared" si="9"/>
        <v>0</v>
      </c>
      <c r="H97" s="350">
        <f t="shared" si="10"/>
        <v>1</v>
      </c>
    </row>
    <row r="98" spans="1:8">
      <c r="A98" s="37">
        <v>87</v>
      </c>
      <c r="B98" s="6"/>
      <c r="C98" s="216"/>
      <c r="D98" s="16" t="str">
        <f t="shared" si="7"/>
        <v/>
      </c>
      <c r="E98" s="37"/>
      <c r="F98" s="58" t="str">
        <f t="shared" si="8"/>
        <v/>
      </c>
      <c r="G98" s="349" t="b">
        <f t="shared" si="9"/>
        <v>0</v>
      </c>
      <c r="H98" s="350">
        <f t="shared" si="10"/>
        <v>1</v>
      </c>
    </row>
    <row r="99" spans="1:8">
      <c r="A99" s="37">
        <v>88</v>
      </c>
      <c r="B99" s="6"/>
      <c r="C99" s="216"/>
      <c r="D99" s="16" t="str">
        <f t="shared" si="7"/>
        <v/>
      </c>
      <c r="E99" s="37"/>
      <c r="F99" s="58" t="str">
        <f t="shared" si="8"/>
        <v/>
      </c>
      <c r="G99" s="349" t="b">
        <f t="shared" si="9"/>
        <v>0</v>
      </c>
      <c r="H99" s="350">
        <f t="shared" si="10"/>
        <v>1</v>
      </c>
    </row>
    <row r="100" spans="1:8">
      <c r="A100" s="37">
        <v>89</v>
      </c>
      <c r="B100" s="6"/>
      <c r="C100" s="216"/>
      <c r="D100" s="16" t="str">
        <f t="shared" si="7"/>
        <v/>
      </c>
      <c r="E100" s="37"/>
      <c r="F100" s="58" t="str">
        <f t="shared" si="8"/>
        <v/>
      </c>
      <c r="G100" s="349" t="b">
        <f t="shared" si="9"/>
        <v>0</v>
      </c>
      <c r="H100" s="350">
        <f t="shared" si="10"/>
        <v>1</v>
      </c>
    </row>
    <row r="101" spans="1:8">
      <c r="A101" s="37">
        <v>90</v>
      </c>
      <c r="B101" s="6"/>
      <c r="C101" s="216"/>
      <c r="D101" s="16" t="str">
        <f t="shared" si="7"/>
        <v/>
      </c>
      <c r="E101" s="37"/>
      <c r="F101" s="58" t="str">
        <f t="shared" si="8"/>
        <v/>
      </c>
      <c r="G101" s="349" t="b">
        <f t="shared" si="9"/>
        <v>0</v>
      </c>
      <c r="H101" s="350">
        <f t="shared" si="10"/>
        <v>1</v>
      </c>
    </row>
    <row r="102" spans="1:8">
      <c r="A102" s="37">
        <v>91</v>
      </c>
      <c r="B102" s="6"/>
      <c r="C102" s="216"/>
      <c r="D102" s="16" t="str">
        <f t="shared" si="7"/>
        <v/>
      </c>
      <c r="E102" s="37"/>
      <c r="F102" s="58" t="str">
        <f t="shared" si="8"/>
        <v/>
      </c>
      <c r="G102" s="349" t="b">
        <f t="shared" si="9"/>
        <v>0</v>
      </c>
      <c r="H102" s="350">
        <f t="shared" si="10"/>
        <v>1</v>
      </c>
    </row>
    <row r="103" spans="1:8">
      <c r="A103" s="37">
        <v>92</v>
      </c>
      <c r="B103" s="6"/>
      <c r="C103" s="216"/>
      <c r="D103" s="16" t="str">
        <f t="shared" si="7"/>
        <v/>
      </c>
      <c r="E103" s="37"/>
      <c r="F103" s="58" t="str">
        <f t="shared" si="8"/>
        <v/>
      </c>
      <c r="G103" s="349" t="b">
        <f t="shared" si="9"/>
        <v>0</v>
      </c>
      <c r="H103" s="350">
        <f t="shared" si="10"/>
        <v>1</v>
      </c>
    </row>
    <row r="104" spans="1:8">
      <c r="A104" s="37">
        <v>93</v>
      </c>
      <c r="B104" s="6"/>
      <c r="C104" s="216"/>
      <c r="D104" s="16" t="str">
        <f t="shared" si="7"/>
        <v/>
      </c>
      <c r="E104" s="37"/>
      <c r="F104" s="58" t="str">
        <f t="shared" si="8"/>
        <v/>
      </c>
      <c r="G104" s="349" t="b">
        <f t="shared" si="9"/>
        <v>0</v>
      </c>
      <c r="H104" s="350">
        <f t="shared" si="10"/>
        <v>1</v>
      </c>
    </row>
    <row r="105" spans="1:8">
      <c r="A105" s="37">
        <v>94</v>
      </c>
      <c r="B105" s="6"/>
      <c r="C105" s="216"/>
      <c r="D105" s="16" t="str">
        <f t="shared" si="7"/>
        <v/>
      </c>
      <c r="E105" s="37"/>
      <c r="F105" s="58" t="str">
        <f t="shared" si="8"/>
        <v/>
      </c>
      <c r="G105" s="349" t="b">
        <f t="shared" si="9"/>
        <v>0</v>
      </c>
      <c r="H105" s="350">
        <f t="shared" si="10"/>
        <v>1</v>
      </c>
    </row>
    <row r="106" spans="1:8">
      <c r="A106" s="37">
        <v>95</v>
      </c>
      <c r="B106" s="6"/>
      <c r="C106" s="216"/>
      <c r="D106" s="16" t="str">
        <f t="shared" si="7"/>
        <v/>
      </c>
      <c r="E106" s="37"/>
      <c r="F106" s="58" t="str">
        <f t="shared" si="8"/>
        <v/>
      </c>
      <c r="G106" s="349" t="b">
        <f t="shared" si="9"/>
        <v>0</v>
      </c>
      <c r="H106" s="350">
        <f t="shared" si="10"/>
        <v>1</v>
      </c>
    </row>
    <row r="107" spans="1:8">
      <c r="A107" s="37">
        <v>96</v>
      </c>
      <c r="B107" s="6"/>
      <c r="C107" s="216"/>
      <c r="D107" s="16" t="str">
        <f t="shared" si="7"/>
        <v/>
      </c>
      <c r="E107" s="37"/>
      <c r="F107" s="58" t="str">
        <f t="shared" si="8"/>
        <v/>
      </c>
      <c r="G107" s="349" t="b">
        <f t="shared" si="9"/>
        <v>0</v>
      </c>
      <c r="H107" s="350">
        <f t="shared" si="10"/>
        <v>1</v>
      </c>
    </row>
    <row r="108" spans="1:8">
      <c r="A108" s="37">
        <v>97</v>
      </c>
      <c r="B108" s="6"/>
      <c r="C108" s="216"/>
      <c r="D108" s="16" t="str">
        <f t="shared" si="7"/>
        <v/>
      </c>
      <c r="E108" s="37"/>
      <c r="F108" s="58" t="str">
        <f t="shared" si="8"/>
        <v/>
      </c>
      <c r="G108" s="349" t="b">
        <f t="shared" si="9"/>
        <v>0</v>
      </c>
      <c r="H108" s="350">
        <f t="shared" si="10"/>
        <v>1</v>
      </c>
    </row>
    <row r="109" spans="1:8">
      <c r="A109" s="37">
        <v>98</v>
      </c>
      <c r="B109" s="6"/>
      <c r="C109" s="216"/>
      <c r="D109" s="16" t="str">
        <f t="shared" si="7"/>
        <v/>
      </c>
      <c r="E109" s="37"/>
      <c r="F109" s="58" t="str">
        <f t="shared" si="8"/>
        <v/>
      </c>
      <c r="G109" s="349" t="b">
        <f t="shared" si="9"/>
        <v>0</v>
      </c>
      <c r="H109" s="350">
        <f t="shared" si="10"/>
        <v>1</v>
      </c>
    </row>
    <row r="110" spans="1:8">
      <c r="A110" s="143">
        <v>99</v>
      </c>
      <c r="B110" s="6"/>
      <c r="C110" s="216"/>
      <c r="D110" s="16" t="str">
        <f t="shared" si="7"/>
        <v/>
      </c>
      <c r="E110" s="143"/>
      <c r="F110" s="58" t="str">
        <f t="shared" si="8"/>
        <v/>
      </c>
      <c r="G110" s="349" t="b">
        <f t="shared" si="9"/>
        <v>0</v>
      </c>
      <c r="H110" s="350">
        <f t="shared" si="10"/>
        <v>1</v>
      </c>
    </row>
    <row r="111" spans="1:8">
      <c r="A111" s="143">
        <v>100</v>
      </c>
      <c r="B111" s="144"/>
      <c r="C111" s="146"/>
      <c r="D111" s="16" t="str">
        <f t="shared" si="7"/>
        <v/>
      </c>
      <c r="E111" s="143"/>
    </row>
    <row r="112" spans="1:8">
      <c r="A112" s="143">
        <v>101</v>
      </c>
      <c r="B112" s="144"/>
      <c r="C112" s="146"/>
      <c r="D112" s="16" t="str">
        <f t="shared" si="7"/>
        <v/>
      </c>
      <c r="E112" s="143"/>
    </row>
    <row r="113" spans="1:17">
      <c r="A113" s="143">
        <v>102</v>
      </c>
      <c r="B113" s="144"/>
      <c r="C113" s="146"/>
      <c r="D113" s="16" t="str">
        <f t="shared" si="7"/>
        <v/>
      </c>
      <c r="E113" s="143"/>
    </row>
    <row r="114" spans="1:17">
      <c r="A114" s="143">
        <v>103</v>
      </c>
      <c r="B114" s="144"/>
      <c r="C114" s="146"/>
      <c r="D114" s="16" t="str">
        <f t="shared" si="7"/>
        <v/>
      </c>
      <c r="E114" s="143"/>
    </row>
    <row r="115" spans="1:17" s="70" customFormat="1">
      <c r="A115" s="143">
        <v>104</v>
      </c>
      <c r="B115" s="144"/>
      <c r="C115" s="146"/>
      <c r="D115" s="16" t="str">
        <f t="shared" si="7"/>
        <v/>
      </c>
      <c r="E115" s="143"/>
      <c r="G115" s="71"/>
      <c r="H115" s="64"/>
      <c r="I115"/>
      <c r="J115" s="64"/>
      <c r="K115" s="64"/>
      <c r="L115" s="64"/>
      <c r="M115" s="64"/>
      <c r="N115" s="64"/>
      <c r="O115" s="64"/>
      <c r="P115" s="64"/>
      <c r="Q115" s="64"/>
    </row>
    <row r="116" spans="1:17" s="70" customFormat="1">
      <c r="A116" s="143">
        <v>105</v>
      </c>
      <c r="B116" s="144"/>
      <c r="C116" s="146"/>
      <c r="D116" s="16" t="str">
        <f t="shared" si="7"/>
        <v/>
      </c>
      <c r="E116" s="143"/>
      <c r="G116" s="71"/>
      <c r="H116" s="64"/>
      <c r="I116"/>
      <c r="J116" s="64"/>
      <c r="K116" s="64"/>
      <c r="L116" s="64"/>
      <c r="M116" s="64"/>
      <c r="N116" s="64"/>
      <c r="O116" s="64"/>
      <c r="P116" s="64"/>
      <c r="Q116" s="64"/>
    </row>
    <row r="117" spans="1:17" s="70" customFormat="1">
      <c r="A117" s="143">
        <v>106</v>
      </c>
      <c r="B117" s="144"/>
      <c r="C117" s="146"/>
      <c r="D117" s="16" t="str">
        <f t="shared" si="7"/>
        <v/>
      </c>
      <c r="E117" s="143"/>
      <c r="G117" s="71"/>
      <c r="H117" s="64"/>
      <c r="I117"/>
      <c r="J117" s="64"/>
      <c r="K117" s="64"/>
      <c r="L117" s="64"/>
      <c r="M117" s="64"/>
      <c r="N117" s="64"/>
      <c r="O117" s="64"/>
      <c r="P117" s="64"/>
      <c r="Q117" s="64"/>
    </row>
    <row r="118" spans="1:17" s="70" customFormat="1">
      <c r="A118" s="143">
        <v>107</v>
      </c>
      <c r="B118" s="144"/>
      <c r="C118" s="146"/>
      <c r="D118" s="16" t="str">
        <f t="shared" si="7"/>
        <v/>
      </c>
      <c r="E118" s="143"/>
      <c r="G118" s="71"/>
      <c r="H118" s="64"/>
      <c r="I118"/>
      <c r="J118" s="64"/>
      <c r="K118" s="64"/>
      <c r="L118" s="64"/>
      <c r="M118" s="64"/>
      <c r="N118" s="64"/>
      <c r="O118" s="64"/>
      <c r="P118" s="64"/>
      <c r="Q118" s="64"/>
    </row>
    <row r="119" spans="1:17" s="70" customFormat="1">
      <c r="A119" s="143">
        <v>108</v>
      </c>
      <c r="B119" s="144"/>
      <c r="C119" s="146"/>
      <c r="D119" s="16" t="str">
        <f t="shared" si="7"/>
        <v/>
      </c>
      <c r="E119" s="143"/>
      <c r="G119" s="71"/>
      <c r="H119" s="64"/>
      <c r="I119"/>
      <c r="J119" s="64"/>
      <c r="K119" s="64"/>
      <c r="L119" s="64"/>
      <c r="M119" s="64"/>
      <c r="N119" s="64"/>
      <c r="O119" s="64"/>
      <c r="P119" s="64"/>
      <c r="Q119" s="64"/>
    </row>
    <row r="120" spans="1:17" s="70" customFormat="1">
      <c r="A120" s="143">
        <v>109</v>
      </c>
      <c r="B120" s="144"/>
      <c r="C120" s="146"/>
      <c r="D120" s="16" t="str">
        <f t="shared" si="7"/>
        <v/>
      </c>
      <c r="E120" s="143"/>
      <c r="G120" s="71"/>
      <c r="H120" s="64"/>
      <c r="I120"/>
      <c r="J120" s="64"/>
      <c r="K120" s="64"/>
      <c r="L120" s="64"/>
      <c r="M120" s="64"/>
      <c r="N120" s="64"/>
      <c r="O120" s="64"/>
      <c r="P120" s="64"/>
      <c r="Q120" s="64"/>
    </row>
    <row r="121" spans="1:17" s="70" customFormat="1">
      <c r="A121" s="143">
        <v>110</v>
      </c>
      <c r="B121" s="144"/>
      <c r="C121" s="146"/>
      <c r="D121" s="16" t="str">
        <f t="shared" si="7"/>
        <v/>
      </c>
      <c r="E121" s="143"/>
      <c r="G121" s="71"/>
      <c r="H121" s="64"/>
      <c r="I121"/>
      <c r="J121" s="64"/>
      <c r="K121" s="64"/>
      <c r="L121" s="64"/>
      <c r="M121" s="64"/>
      <c r="N121" s="64"/>
      <c r="O121" s="64"/>
      <c r="P121" s="64"/>
      <c r="Q121" s="64"/>
    </row>
    <row r="122" spans="1:17" s="70" customFormat="1">
      <c r="A122" s="143">
        <v>111</v>
      </c>
      <c r="B122" s="144"/>
      <c r="C122" s="146"/>
      <c r="D122" s="16" t="str">
        <f t="shared" si="7"/>
        <v/>
      </c>
      <c r="E122" s="143"/>
      <c r="G122" s="71"/>
      <c r="H122" s="64"/>
      <c r="I122"/>
      <c r="J122" s="64"/>
      <c r="K122" s="64"/>
      <c r="L122" s="64"/>
      <c r="M122" s="64"/>
      <c r="N122" s="64"/>
      <c r="O122" s="64"/>
      <c r="P122" s="64"/>
      <c r="Q122" s="64"/>
    </row>
    <row r="123" spans="1:17" s="70" customFormat="1">
      <c r="A123" s="143">
        <v>112</v>
      </c>
      <c r="B123" s="144"/>
      <c r="C123" s="146"/>
      <c r="D123" s="16" t="str">
        <f t="shared" si="7"/>
        <v/>
      </c>
      <c r="E123" s="143"/>
      <c r="G123" s="71"/>
      <c r="H123" s="64"/>
      <c r="I123"/>
      <c r="J123" s="64"/>
      <c r="K123" s="64"/>
      <c r="L123" s="64"/>
      <c r="M123" s="64"/>
      <c r="N123" s="64"/>
      <c r="O123" s="64"/>
      <c r="P123" s="64"/>
      <c r="Q123" s="64"/>
    </row>
    <row r="124" spans="1:17" s="70" customFormat="1">
      <c r="A124" s="143">
        <v>113</v>
      </c>
      <c r="B124" s="144"/>
      <c r="C124" s="146"/>
      <c r="D124" s="16" t="str">
        <f t="shared" si="7"/>
        <v/>
      </c>
      <c r="E124" s="143"/>
      <c r="G124" s="71"/>
      <c r="H124" s="64"/>
      <c r="I124"/>
      <c r="J124" s="64"/>
      <c r="K124" s="64"/>
      <c r="L124" s="64"/>
      <c r="M124" s="64"/>
      <c r="N124" s="64"/>
      <c r="O124" s="64"/>
      <c r="P124" s="64"/>
      <c r="Q124" s="64"/>
    </row>
    <row r="125" spans="1:17" s="70" customFormat="1">
      <c r="A125" s="143">
        <v>114</v>
      </c>
      <c r="B125" s="144"/>
      <c r="C125" s="146"/>
      <c r="D125" s="16" t="str">
        <f t="shared" si="7"/>
        <v/>
      </c>
      <c r="E125" s="143"/>
      <c r="G125" s="71"/>
      <c r="H125" s="64"/>
      <c r="I125"/>
      <c r="J125" s="64"/>
      <c r="K125" s="64"/>
      <c r="L125" s="64"/>
      <c r="M125" s="64"/>
      <c r="N125" s="64"/>
      <c r="O125" s="64"/>
      <c r="P125" s="64"/>
      <c r="Q125" s="64"/>
    </row>
    <row r="126" spans="1:17" s="70" customFormat="1">
      <c r="A126" s="143">
        <v>115</v>
      </c>
      <c r="B126" s="144"/>
      <c r="C126" s="146"/>
      <c r="D126" s="16" t="str">
        <f t="shared" si="7"/>
        <v/>
      </c>
      <c r="E126" s="143"/>
      <c r="G126" s="71"/>
      <c r="H126" s="64"/>
      <c r="I126"/>
      <c r="J126" s="64"/>
      <c r="K126" s="64"/>
      <c r="L126" s="64"/>
      <c r="M126" s="64"/>
      <c r="N126" s="64"/>
      <c r="O126" s="64"/>
      <c r="P126" s="64"/>
      <c r="Q126" s="64"/>
    </row>
    <row r="127" spans="1:17" s="70" customFormat="1">
      <c r="A127" s="143">
        <v>116</v>
      </c>
      <c r="B127" s="144"/>
      <c r="C127" s="146"/>
      <c r="D127" s="16" t="str">
        <f t="shared" si="7"/>
        <v/>
      </c>
      <c r="E127" s="143"/>
      <c r="G127" s="71"/>
      <c r="H127" s="64"/>
      <c r="I127"/>
      <c r="J127" s="64"/>
      <c r="K127" s="64"/>
      <c r="L127" s="64"/>
      <c r="M127" s="64"/>
      <c r="N127" s="64"/>
      <c r="O127" s="64"/>
      <c r="P127" s="64"/>
      <c r="Q127" s="64"/>
    </row>
    <row r="128" spans="1:17" s="70" customFormat="1">
      <c r="A128" s="143">
        <v>117</v>
      </c>
      <c r="B128" s="144"/>
      <c r="C128" s="146"/>
      <c r="D128" s="16" t="str">
        <f t="shared" si="7"/>
        <v/>
      </c>
      <c r="E128" s="143"/>
      <c r="G128" s="71"/>
      <c r="H128" s="64"/>
      <c r="I128"/>
      <c r="J128" s="64"/>
      <c r="K128" s="64"/>
      <c r="L128" s="64"/>
      <c r="M128" s="64"/>
      <c r="N128" s="64"/>
      <c r="O128" s="64"/>
      <c r="P128" s="64"/>
      <c r="Q128" s="64"/>
    </row>
    <row r="129" spans="1:17" s="70" customFormat="1">
      <c r="A129" s="143">
        <v>118</v>
      </c>
      <c r="B129" s="144"/>
      <c r="C129" s="146"/>
      <c r="D129" s="16" t="str">
        <f t="shared" si="7"/>
        <v/>
      </c>
      <c r="E129" s="143"/>
      <c r="G129" s="71"/>
      <c r="H129" s="64"/>
      <c r="I129"/>
      <c r="J129" s="64"/>
      <c r="K129" s="64"/>
      <c r="L129" s="64"/>
      <c r="M129" s="64"/>
      <c r="N129" s="64"/>
      <c r="O129" s="64"/>
      <c r="P129" s="64"/>
      <c r="Q129" s="64"/>
    </row>
    <row r="130" spans="1:17" s="70" customFormat="1">
      <c r="A130" s="143">
        <v>119</v>
      </c>
      <c r="B130" s="144"/>
      <c r="C130" s="146"/>
      <c r="D130" s="16" t="str">
        <f t="shared" si="7"/>
        <v/>
      </c>
      <c r="E130" s="143"/>
      <c r="G130" s="71"/>
      <c r="H130" s="64"/>
      <c r="I130"/>
      <c r="J130" s="64"/>
      <c r="K130" s="64"/>
      <c r="L130" s="64"/>
      <c r="M130" s="64"/>
      <c r="N130" s="64"/>
      <c r="O130" s="64"/>
      <c r="P130" s="64"/>
      <c r="Q130" s="64"/>
    </row>
    <row r="131" spans="1:17" s="70" customFormat="1">
      <c r="A131" s="143">
        <v>120</v>
      </c>
      <c r="B131" s="144"/>
      <c r="C131" s="146"/>
      <c r="D131" s="16" t="str">
        <f t="shared" si="7"/>
        <v/>
      </c>
      <c r="E131" s="143"/>
      <c r="G131" s="71"/>
      <c r="H131" s="64"/>
      <c r="I131"/>
      <c r="J131" s="64"/>
      <c r="K131" s="64"/>
      <c r="L131" s="64"/>
      <c r="M131" s="64"/>
      <c r="N131" s="64"/>
      <c r="O131" s="64"/>
      <c r="P131" s="64"/>
      <c r="Q131" s="64"/>
    </row>
    <row r="132" spans="1:17" s="70" customFormat="1">
      <c r="A132" s="143">
        <v>121</v>
      </c>
      <c r="B132" s="144"/>
      <c r="C132" s="146"/>
      <c r="D132" s="16" t="str">
        <f t="shared" si="7"/>
        <v/>
      </c>
      <c r="E132" s="143"/>
      <c r="G132" s="71"/>
      <c r="H132" s="64"/>
      <c r="I132"/>
      <c r="J132" s="64"/>
      <c r="K132" s="64"/>
      <c r="L132" s="64"/>
      <c r="M132" s="64"/>
      <c r="N132" s="64"/>
      <c r="O132" s="64"/>
      <c r="P132" s="64"/>
      <c r="Q132" s="64"/>
    </row>
    <row r="133" spans="1:17" s="70" customFormat="1">
      <c r="A133" s="143">
        <v>122</v>
      </c>
      <c r="B133" s="144"/>
      <c r="C133" s="146"/>
      <c r="D133" s="16" t="str">
        <f t="shared" si="7"/>
        <v/>
      </c>
      <c r="E133" s="143"/>
      <c r="G133" s="71"/>
      <c r="H133" s="64"/>
      <c r="I133"/>
      <c r="J133" s="64"/>
      <c r="K133" s="64"/>
      <c r="L133" s="64"/>
      <c r="M133" s="64"/>
      <c r="N133" s="64"/>
      <c r="O133" s="64"/>
      <c r="P133" s="64"/>
      <c r="Q133" s="64"/>
    </row>
    <row r="134" spans="1:17" s="70" customFormat="1">
      <c r="A134" s="143">
        <v>123</v>
      </c>
      <c r="B134" s="144"/>
      <c r="C134" s="146"/>
      <c r="D134" s="16" t="str">
        <f t="shared" si="7"/>
        <v/>
      </c>
      <c r="E134" s="143"/>
      <c r="G134" s="71"/>
      <c r="H134" s="64"/>
      <c r="I134"/>
      <c r="J134" s="64"/>
      <c r="K134" s="64"/>
      <c r="L134" s="64"/>
      <c r="M134" s="64"/>
      <c r="N134" s="64"/>
      <c r="O134" s="64"/>
      <c r="P134" s="64"/>
      <c r="Q134" s="64"/>
    </row>
    <row r="135" spans="1:17" s="70" customFormat="1">
      <c r="A135" s="143">
        <v>124</v>
      </c>
      <c r="B135" s="144"/>
      <c r="C135" s="146"/>
      <c r="D135" s="16" t="str">
        <f t="shared" si="7"/>
        <v/>
      </c>
      <c r="E135" s="143"/>
      <c r="G135" s="71"/>
      <c r="H135" s="64"/>
      <c r="I135"/>
      <c r="J135" s="64"/>
      <c r="K135" s="64"/>
      <c r="L135" s="64"/>
      <c r="M135" s="64"/>
      <c r="N135" s="64"/>
      <c r="O135" s="64"/>
      <c r="P135" s="64"/>
      <c r="Q135" s="64"/>
    </row>
    <row r="136" spans="1:17" s="70" customFormat="1">
      <c r="A136" s="143">
        <v>125</v>
      </c>
      <c r="B136" s="144"/>
      <c r="C136" s="146"/>
      <c r="D136" s="16" t="str">
        <f t="shared" si="7"/>
        <v/>
      </c>
      <c r="E136" s="143"/>
      <c r="G136" s="71"/>
      <c r="H136" s="64"/>
      <c r="I136"/>
      <c r="J136" s="64"/>
      <c r="K136" s="64"/>
      <c r="L136" s="64"/>
      <c r="M136" s="64"/>
      <c r="N136" s="64"/>
      <c r="O136" s="64"/>
      <c r="P136" s="64"/>
      <c r="Q136" s="64"/>
    </row>
    <row r="137" spans="1:17" s="70" customFormat="1">
      <c r="A137" s="143">
        <v>126</v>
      </c>
      <c r="B137" s="144"/>
      <c r="C137" s="146"/>
      <c r="D137" s="16" t="str">
        <f t="shared" si="7"/>
        <v/>
      </c>
      <c r="E137" s="143"/>
      <c r="G137" s="71"/>
      <c r="H137" s="64"/>
      <c r="I137"/>
      <c r="J137" s="64"/>
      <c r="K137" s="64"/>
      <c r="L137" s="64"/>
      <c r="M137" s="64"/>
      <c r="N137" s="64"/>
      <c r="O137" s="64"/>
      <c r="P137" s="64"/>
      <c r="Q137" s="64"/>
    </row>
    <row r="138" spans="1:17" s="70" customFormat="1">
      <c r="A138" s="143">
        <v>127</v>
      </c>
      <c r="B138" s="144"/>
      <c r="C138" s="146"/>
      <c r="D138" s="16" t="str">
        <f t="shared" si="7"/>
        <v/>
      </c>
      <c r="E138" s="143"/>
      <c r="G138" s="71"/>
      <c r="H138" s="64"/>
      <c r="I138"/>
      <c r="J138" s="64"/>
      <c r="K138" s="64"/>
      <c r="L138" s="64"/>
      <c r="M138" s="64"/>
      <c r="N138" s="64"/>
      <c r="O138" s="64"/>
      <c r="P138" s="64"/>
      <c r="Q138" s="64"/>
    </row>
    <row r="139" spans="1:17" s="70" customFormat="1">
      <c r="A139" s="143">
        <v>128</v>
      </c>
      <c r="B139" s="144"/>
      <c r="C139" s="146"/>
      <c r="D139" s="16" t="str">
        <f t="shared" si="7"/>
        <v/>
      </c>
      <c r="E139" s="143"/>
      <c r="G139" s="71"/>
      <c r="H139" s="64"/>
      <c r="I139"/>
      <c r="J139" s="64"/>
      <c r="K139" s="64"/>
      <c r="L139" s="64"/>
      <c r="M139" s="64"/>
      <c r="N139" s="64"/>
      <c r="O139" s="64"/>
      <c r="P139" s="64"/>
      <c r="Q139" s="64"/>
    </row>
    <row r="140" spans="1:17" s="70" customFormat="1">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c r="A141" s="143">
        <v>130</v>
      </c>
      <c r="B141" s="144"/>
      <c r="C141" s="146"/>
      <c r="D141" s="16" t="str">
        <f t="shared" si="11"/>
        <v/>
      </c>
      <c r="E141" s="143"/>
      <c r="G141" s="71"/>
      <c r="H141" s="64"/>
      <c r="I141"/>
      <c r="J141" s="64"/>
      <c r="K141" s="64"/>
      <c r="L141" s="64"/>
      <c r="M141" s="64"/>
      <c r="N141" s="64"/>
      <c r="O141" s="64"/>
      <c r="P141" s="64"/>
      <c r="Q141" s="64"/>
    </row>
    <row r="142" spans="1:17" s="70" customFormat="1">
      <c r="A142" s="143">
        <v>131</v>
      </c>
      <c r="B142" s="144"/>
      <c r="C142" s="146"/>
      <c r="D142" s="16" t="str">
        <f t="shared" si="11"/>
        <v/>
      </c>
      <c r="E142" s="143"/>
      <c r="G142" s="71"/>
      <c r="H142" s="64"/>
      <c r="I142"/>
      <c r="J142" s="64"/>
      <c r="K142" s="64"/>
      <c r="L142" s="64"/>
      <c r="M142" s="64"/>
      <c r="N142" s="64"/>
      <c r="O142" s="64"/>
      <c r="P142" s="64"/>
      <c r="Q142" s="64"/>
    </row>
    <row r="143" spans="1:17" s="70" customFormat="1">
      <c r="A143" s="143">
        <v>132</v>
      </c>
      <c r="B143" s="144"/>
      <c r="C143" s="146"/>
      <c r="D143" s="16" t="str">
        <f t="shared" si="11"/>
        <v/>
      </c>
      <c r="E143" s="143"/>
      <c r="G143" s="71"/>
      <c r="H143" s="64"/>
      <c r="I143"/>
      <c r="J143" s="64"/>
      <c r="K143" s="64"/>
      <c r="L143" s="64"/>
      <c r="M143" s="64"/>
      <c r="N143" s="64"/>
      <c r="O143" s="64"/>
      <c r="P143" s="64"/>
      <c r="Q143" s="64"/>
    </row>
    <row r="144" spans="1:17" s="70" customFormat="1">
      <c r="A144" s="143">
        <v>133</v>
      </c>
      <c r="B144" s="144"/>
      <c r="C144" s="146"/>
      <c r="D144" s="16" t="str">
        <f t="shared" si="11"/>
        <v/>
      </c>
      <c r="E144" s="143"/>
      <c r="G144" s="71"/>
      <c r="H144" s="64"/>
      <c r="I144"/>
      <c r="J144" s="64"/>
      <c r="K144" s="64"/>
      <c r="L144" s="64"/>
      <c r="M144" s="64"/>
      <c r="N144" s="64"/>
      <c r="O144" s="64"/>
      <c r="P144" s="64"/>
      <c r="Q144" s="64"/>
    </row>
    <row r="145" spans="1:17" s="70" customFormat="1">
      <c r="A145" s="143">
        <v>134</v>
      </c>
      <c r="B145" s="144"/>
      <c r="C145" s="146"/>
      <c r="D145" s="16" t="str">
        <f t="shared" si="11"/>
        <v/>
      </c>
      <c r="E145" s="143"/>
      <c r="G145" s="71"/>
      <c r="H145" s="64"/>
      <c r="I145"/>
      <c r="J145" s="64"/>
      <c r="K145" s="64"/>
      <c r="L145" s="64"/>
      <c r="M145" s="64"/>
      <c r="N145" s="64"/>
      <c r="O145" s="64"/>
      <c r="P145" s="64"/>
      <c r="Q145" s="64"/>
    </row>
    <row r="146" spans="1:17" s="70" customFormat="1">
      <c r="A146" s="143">
        <v>135</v>
      </c>
      <c r="B146" s="144"/>
      <c r="C146" s="146"/>
      <c r="D146" s="16" t="str">
        <f t="shared" si="11"/>
        <v/>
      </c>
      <c r="E146" s="143"/>
      <c r="G146" s="71"/>
      <c r="H146" s="64"/>
      <c r="I146"/>
      <c r="J146" s="64"/>
      <c r="K146" s="64"/>
      <c r="L146" s="64"/>
      <c r="M146" s="64"/>
      <c r="N146" s="64"/>
      <c r="O146" s="64"/>
      <c r="P146" s="64"/>
      <c r="Q146" s="64"/>
    </row>
    <row r="147" spans="1:17" s="70" customFormat="1">
      <c r="A147" s="143">
        <v>136</v>
      </c>
      <c r="B147" s="144"/>
      <c r="C147" s="146"/>
      <c r="D147" s="16" t="str">
        <f t="shared" si="11"/>
        <v/>
      </c>
      <c r="E147" s="143"/>
      <c r="G147" s="71"/>
      <c r="H147" s="64"/>
      <c r="I147"/>
      <c r="J147" s="64"/>
      <c r="K147" s="64"/>
      <c r="L147" s="64"/>
      <c r="M147" s="64"/>
      <c r="N147" s="64"/>
      <c r="O147" s="64"/>
      <c r="P147" s="64"/>
      <c r="Q147" s="64"/>
    </row>
    <row r="148" spans="1:17" s="70" customFormat="1">
      <c r="A148" s="143">
        <v>137</v>
      </c>
      <c r="B148" s="144"/>
      <c r="C148" s="146"/>
      <c r="D148" s="16" t="str">
        <f t="shared" si="11"/>
        <v/>
      </c>
      <c r="E148" s="143"/>
      <c r="G148" s="71"/>
      <c r="H148" s="64"/>
      <c r="I148"/>
      <c r="J148" s="64"/>
      <c r="K148" s="64"/>
      <c r="L148" s="64"/>
      <c r="M148" s="64"/>
      <c r="N148" s="64"/>
      <c r="O148" s="64"/>
      <c r="P148" s="64"/>
      <c r="Q148" s="64"/>
    </row>
    <row r="149" spans="1:17" s="70" customFormat="1">
      <c r="A149" s="143">
        <v>138</v>
      </c>
      <c r="B149" s="144"/>
      <c r="C149" s="146"/>
      <c r="D149" s="16" t="str">
        <f t="shared" si="11"/>
        <v/>
      </c>
      <c r="E149" s="143"/>
      <c r="G149" s="71"/>
      <c r="H149" s="64"/>
      <c r="I149"/>
      <c r="J149" s="64"/>
      <c r="K149" s="64"/>
      <c r="L149" s="64"/>
      <c r="M149" s="64"/>
      <c r="N149" s="64"/>
      <c r="O149" s="64"/>
      <c r="P149" s="64"/>
      <c r="Q149" s="64"/>
    </row>
    <row r="150" spans="1:17" s="70" customFormat="1">
      <c r="A150" s="143">
        <v>139</v>
      </c>
      <c r="B150" s="144"/>
      <c r="C150" s="146"/>
      <c r="D150" s="16" t="str">
        <f t="shared" si="11"/>
        <v/>
      </c>
      <c r="E150" s="143"/>
      <c r="G150" s="71"/>
      <c r="H150" s="64"/>
      <c r="I150"/>
      <c r="J150" s="64"/>
      <c r="K150" s="64"/>
      <c r="L150" s="64"/>
      <c r="M150" s="64"/>
      <c r="N150" s="64"/>
      <c r="O150" s="64"/>
      <c r="P150" s="64"/>
      <c r="Q150" s="64"/>
    </row>
    <row r="151" spans="1:17" s="70" customFormat="1">
      <c r="A151" s="143">
        <v>140</v>
      </c>
      <c r="B151" s="144"/>
      <c r="C151" s="146"/>
      <c r="D151" s="16" t="str">
        <f t="shared" si="11"/>
        <v/>
      </c>
      <c r="E151" s="143"/>
      <c r="G151" s="71"/>
      <c r="H151" s="64"/>
      <c r="I151"/>
      <c r="J151" s="64"/>
      <c r="K151" s="64"/>
      <c r="L151" s="64"/>
      <c r="M151" s="64"/>
      <c r="N151" s="64"/>
      <c r="O151" s="64"/>
      <c r="P151" s="64"/>
      <c r="Q151" s="64"/>
    </row>
    <row r="152" spans="1:17" s="70" customFormat="1">
      <c r="A152" s="143">
        <v>141</v>
      </c>
      <c r="B152" s="144"/>
      <c r="C152" s="146"/>
      <c r="D152" s="16" t="str">
        <f t="shared" si="11"/>
        <v/>
      </c>
      <c r="E152" s="143"/>
      <c r="G152" s="71"/>
      <c r="H152" s="64"/>
      <c r="I152"/>
      <c r="J152" s="64"/>
      <c r="K152" s="64"/>
      <c r="L152" s="64"/>
      <c r="M152" s="64"/>
      <c r="N152" s="64"/>
      <c r="O152" s="64"/>
      <c r="P152" s="64"/>
      <c r="Q152" s="64"/>
    </row>
    <row r="153" spans="1:17" s="70" customFormat="1">
      <c r="A153" s="143">
        <v>142</v>
      </c>
      <c r="B153" s="144"/>
      <c r="C153" s="146"/>
      <c r="D153" s="16" t="str">
        <f t="shared" si="11"/>
        <v/>
      </c>
      <c r="E153" s="143"/>
      <c r="G153" s="71"/>
      <c r="H153" s="64"/>
      <c r="I153"/>
      <c r="J153" s="64"/>
      <c r="K153" s="64"/>
      <c r="L153" s="64"/>
      <c r="M153" s="64"/>
      <c r="N153" s="64"/>
      <c r="O153" s="64"/>
      <c r="P153" s="64"/>
      <c r="Q153" s="64"/>
    </row>
    <row r="154" spans="1:17" s="70" customFormat="1">
      <c r="A154" s="143">
        <v>143</v>
      </c>
      <c r="B154" s="144"/>
      <c r="C154" s="146"/>
      <c r="D154" s="16" t="str">
        <f t="shared" si="11"/>
        <v/>
      </c>
      <c r="E154" s="143"/>
      <c r="G154" s="71"/>
      <c r="H154" s="64"/>
      <c r="I154"/>
      <c r="J154" s="64"/>
      <c r="K154" s="64"/>
      <c r="L154" s="64"/>
      <c r="M154" s="64"/>
      <c r="N154" s="64"/>
      <c r="O154" s="64"/>
      <c r="P154" s="64"/>
      <c r="Q154" s="64"/>
    </row>
    <row r="155" spans="1:17" s="70" customFormat="1">
      <c r="A155" s="143">
        <v>144</v>
      </c>
      <c r="B155" s="144"/>
      <c r="C155" s="146"/>
      <c r="D155" s="16" t="str">
        <f t="shared" si="11"/>
        <v/>
      </c>
      <c r="E155" s="143"/>
      <c r="G155" s="71"/>
      <c r="H155" s="64"/>
      <c r="I155"/>
      <c r="J155" s="64"/>
      <c r="K155" s="64"/>
      <c r="L155" s="64"/>
      <c r="M155" s="64"/>
      <c r="N155" s="64"/>
      <c r="O155" s="64"/>
      <c r="P155" s="64"/>
      <c r="Q155" s="64"/>
    </row>
    <row r="156" spans="1:17" s="70" customFormat="1">
      <c r="A156" s="143">
        <v>145</v>
      </c>
      <c r="B156" s="144"/>
      <c r="C156" s="146"/>
      <c r="D156" s="16" t="str">
        <f t="shared" si="11"/>
        <v/>
      </c>
      <c r="E156" s="143"/>
      <c r="G156" s="71"/>
      <c r="H156" s="64"/>
      <c r="I156"/>
      <c r="J156" s="64"/>
      <c r="K156" s="64"/>
      <c r="L156" s="64"/>
      <c r="M156" s="64"/>
      <c r="N156" s="64"/>
      <c r="O156" s="64"/>
      <c r="P156" s="64"/>
      <c r="Q156" s="64"/>
    </row>
    <row r="157" spans="1:17" s="70" customFormat="1">
      <c r="A157" s="143">
        <v>146</v>
      </c>
      <c r="B157" s="144"/>
      <c r="C157" s="146"/>
      <c r="D157" s="16" t="str">
        <f t="shared" si="11"/>
        <v/>
      </c>
      <c r="E157" s="143"/>
      <c r="G157" s="71"/>
      <c r="H157" s="64"/>
      <c r="I157"/>
      <c r="J157" s="64"/>
      <c r="K157" s="64"/>
      <c r="L157" s="64"/>
      <c r="M157" s="64"/>
      <c r="N157" s="64"/>
      <c r="O157" s="64"/>
      <c r="P157" s="64"/>
      <c r="Q157" s="64"/>
    </row>
    <row r="158" spans="1:17" s="70" customFormat="1">
      <c r="A158" s="143">
        <v>147</v>
      </c>
      <c r="B158" s="144"/>
      <c r="C158" s="146"/>
      <c r="D158" s="16" t="str">
        <f t="shared" si="11"/>
        <v/>
      </c>
      <c r="E158" s="143"/>
      <c r="G158" s="71"/>
      <c r="H158" s="64"/>
      <c r="I158"/>
      <c r="J158" s="64"/>
      <c r="K158" s="64"/>
      <c r="L158" s="64"/>
      <c r="M158" s="64"/>
      <c r="N158" s="64"/>
      <c r="O158" s="64"/>
      <c r="P158" s="64"/>
      <c r="Q158" s="64"/>
    </row>
    <row r="159" spans="1:17" s="70" customFormat="1">
      <c r="A159" s="143">
        <v>148</v>
      </c>
      <c r="B159" s="144"/>
      <c r="C159" s="146"/>
      <c r="D159" s="16" t="str">
        <f t="shared" si="11"/>
        <v/>
      </c>
      <c r="E159" s="143"/>
      <c r="G159" s="71"/>
      <c r="H159" s="64"/>
      <c r="I159"/>
      <c r="J159" s="64"/>
      <c r="K159" s="64"/>
      <c r="L159" s="64"/>
      <c r="M159" s="64"/>
      <c r="N159" s="64"/>
      <c r="O159" s="64"/>
      <c r="P159" s="64"/>
      <c r="Q159" s="64"/>
    </row>
    <row r="160" spans="1:17" s="70" customFormat="1">
      <c r="A160" s="143">
        <v>149</v>
      </c>
      <c r="B160" s="144"/>
      <c r="C160" s="146"/>
      <c r="D160" s="16" t="str">
        <f t="shared" si="11"/>
        <v/>
      </c>
      <c r="E160" s="143"/>
      <c r="G160" s="71"/>
      <c r="H160" s="64"/>
      <c r="I160"/>
      <c r="J160" s="64"/>
      <c r="K160" s="64"/>
      <c r="L160" s="64"/>
      <c r="M160" s="64"/>
      <c r="N160" s="64"/>
      <c r="O160" s="64"/>
      <c r="P160" s="64"/>
      <c r="Q160" s="64"/>
    </row>
    <row r="161" spans="1:17" s="70" customFormat="1">
      <c r="A161" s="143">
        <v>150</v>
      </c>
      <c r="B161" s="144"/>
      <c r="C161" s="146"/>
      <c r="D161" s="16" t="str">
        <f t="shared" si="11"/>
        <v/>
      </c>
      <c r="E161" s="143"/>
      <c r="G161" s="71"/>
      <c r="H161" s="64"/>
      <c r="I161"/>
      <c r="J161" s="64"/>
      <c r="K161" s="64"/>
      <c r="L161" s="64"/>
      <c r="M161" s="64"/>
      <c r="N161" s="64"/>
      <c r="O161" s="64"/>
      <c r="P161" s="64"/>
      <c r="Q161" s="64"/>
    </row>
    <row r="162" spans="1:17" s="70" customFormat="1">
      <c r="A162" s="143">
        <v>151</v>
      </c>
      <c r="B162" s="144"/>
      <c r="C162" s="146"/>
      <c r="D162" s="16" t="str">
        <f t="shared" si="11"/>
        <v/>
      </c>
      <c r="E162" s="143"/>
      <c r="G162" s="71"/>
      <c r="H162" s="64"/>
      <c r="I162"/>
      <c r="J162" s="64"/>
      <c r="K162" s="64"/>
      <c r="L162" s="64"/>
      <c r="M162" s="64"/>
      <c r="N162" s="64"/>
      <c r="O162" s="64"/>
      <c r="P162" s="64"/>
      <c r="Q162" s="64"/>
    </row>
    <row r="163" spans="1:17" s="70" customFormat="1">
      <c r="A163" s="143">
        <v>152</v>
      </c>
      <c r="B163" s="144"/>
      <c r="C163" s="146"/>
      <c r="D163" s="16" t="str">
        <f t="shared" si="11"/>
        <v/>
      </c>
      <c r="E163" s="143"/>
      <c r="G163" s="71"/>
      <c r="H163" s="64"/>
      <c r="I163"/>
      <c r="J163" s="64"/>
      <c r="K163" s="64"/>
      <c r="L163" s="64"/>
      <c r="M163" s="64"/>
      <c r="N163" s="64"/>
      <c r="O163" s="64"/>
      <c r="P163" s="64"/>
      <c r="Q163" s="64"/>
    </row>
    <row r="164" spans="1:17" s="70" customFormat="1">
      <c r="A164" s="143">
        <v>153</v>
      </c>
      <c r="B164" s="144"/>
      <c r="C164" s="146"/>
      <c r="D164" s="16" t="str">
        <f t="shared" si="11"/>
        <v/>
      </c>
      <c r="E164" s="143"/>
      <c r="G164" s="71"/>
      <c r="H164" s="64"/>
      <c r="I164"/>
      <c r="J164" s="64"/>
      <c r="K164" s="64"/>
      <c r="L164" s="64"/>
      <c r="M164" s="64"/>
      <c r="N164" s="64"/>
      <c r="O164" s="64"/>
      <c r="P164" s="64"/>
      <c r="Q164" s="64"/>
    </row>
    <row r="165" spans="1:17" s="70" customFormat="1">
      <c r="A165" s="143">
        <v>154</v>
      </c>
      <c r="B165" s="144"/>
      <c r="C165" s="146"/>
      <c r="D165" s="16" t="str">
        <f t="shared" si="11"/>
        <v/>
      </c>
      <c r="E165" s="143"/>
      <c r="G165" s="71"/>
      <c r="H165" s="64"/>
      <c r="I165"/>
      <c r="J165" s="64"/>
      <c r="K165" s="64"/>
      <c r="L165" s="64"/>
      <c r="M165" s="64"/>
      <c r="N165" s="64"/>
      <c r="O165" s="64"/>
      <c r="P165" s="64"/>
      <c r="Q165" s="64"/>
    </row>
    <row r="166" spans="1:17" s="70" customFormat="1">
      <c r="A166" s="143">
        <v>155</v>
      </c>
      <c r="B166" s="144"/>
      <c r="C166" s="146"/>
      <c r="D166" s="16" t="str">
        <f t="shared" si="11"/>
        <v/>
      </c>
      <c r="E166" s="143"/>
      <c r="G166" s="71"/>
      <c r="H166" s="64"/>
      <c r="I166"/>
      <c r="J166" s="64"/>
      <c r="K166" s="64"/>
      <c r="L166" s="64"/>
      <c r="M166" s="64"/>
      <c r="N166" s="64"/>
      <c r="O166" s="64"/>
      <c r="P166" s="64"/>
      <c r="Q166" s="64"/>
    </row>
    <row r="167" spans="1:17" s="70" customFormat="1">
      <c r="A167" s="143">
        <v>156</v>
      </c>
      <c r="B167" s="144"/>
      <c r="C167" s="146"/>
      <c r="D167" s="16" t="str">
        <f t="shared" si="11"/>
        <v/>
      </c>
      <c r="E167" s="143"/>
      <c r="G167" s="71"/>
      <c r="H167" s="64"/>
      <c r="I167"/>
      <c r="J167" s="64"/>
      <c r="K167" s="64"/>
      <c r="L167" s="64"/>
      <c r="M167" s="64"/>
      <c r="N167" s="64"/>
      <c r="O167" s="64"/>
      <c r="P167" s="64"/>
      <c r="Q167" s="64"/>
    </row>
    <row r="168" spans="1:17" s="70" customFormat="1">
      <c r="A168" s="143">
        <v>157</v>
      </c>
      <c r="B168" s="144"/>
      <c r="C168" s="146"/>
      <c r="D168" s="16" t="str">
        <f t="shared" si="11"/>
        <v/>
      </c>
      <c r="E168" s="143"/>
      <c r="G168" s="71"/>
      <c r="H168" s="64"/>
      <c r="I168"/>
      <c r="J168" s="64"/>
      <c r="K168" s="64"/>
      <c r="L168" s="64"/>
      <c r="M168" s="64"/>
      <c r="N168" s="64"/>
      <c r="O168" s="64"/>
      <c r="P168" s="64"/>
      <c r="Q168" s="64"/>
    </row>
    <row r="169" spans="1:17" s="70" customFormat="1">
      <c r="A169" s="143">
        <v>158</v>
      </c>
      <c r="B169" s="144"/>
      <c r="C169" s="146"/>
      <c r="D169" s="16" t="str">
        <f t="shared" si="11"/>
        <v/>
      </c>
      <c r="E169" s="143"/>
      <c r="G169" s="71"/>
      <c r="H169" s="64"/>
      <c r="I169"/>
      <c r="J169" s="64"/>
      <c r="K169" s="64"/>
      <c r="L169" s="64"/>
      <c r="M169" s="64"/>
      <c r="N169" s="64"/>
      <c r="O169" s="64"/>
      <c r="P169" s="64"/>
      <c r="Q169" s="64"/>
    </row>
    <row r="170" spans="1:17" s="70" customFormat="1">
      <c r="A170" s="143">
        <v>159</v>
      </c>
      <c r="B170" s="144"/>
      <c r="C170" s="146"/>
      <c r="D170" s="16" t="str">
        <f t="shared" si="11"/>
        <v/>
      </c>
      <c r="E170" s="143"/>
      <c r="G170" s="71"/>
      <c r="H170" s="64"/>
      <c r="I170"/>
      <c r="J170" s="64"/>
      <c r="K170" s="64"/>
      <c r="L170" s="64"/>
      <c r="M170" s="64"/>
      <c r="N170" s="64"/>
      <c r="O170" s="64"/>
      <c r="P170" s="64"/>
      <c r="Q170" s="64"/>
    </row>
    <row r="171" spans="1:17" s="70" customFormat="1">
      <c r="A171" s="143">
        <v>160</v>
      </c>
      <c r="B171" s="144"/>
      <c r="C171" s="146"/>
      <c r="D171" s="16" t="str">
        <f t="shared" si="11"/>
        <v/>
      </c>
      <c r="E171" s="143"/>
      <c r="G171" s="71"/>
      <c r="H171" s="64"/>
      <c r="I171"/>
      <c r="J171" s="64"/>
      <c r="K171" s="64"/>
      <c r="L171" s="64"/>
      <c r="M171" s="64"/>
      <c r="N171" s="64"/>
      <c r="O171" s="64"/>
      <c r="P171" s="64"/>
      <c r="Q171" s="64"/>
    </row>
    <row r="172" spans="1:17" s="70" customFormat="1">
      <c r="A172" s="143">
        <v>161</v>
      </c>
      <c r="B172" s="144"/>
      <c r="C172" s="146"/>
      <c r="D172" s="16" t="str">
        <f t="shared" si="11"/>
        <v/>
      </c>
      <c r="E172" s="143"/>
      <c r="G172" s="71"/>
      <c r="H172" s="64"/>
      <c r="I172"/>
      <c r="J172" s="64"/>
      <c r="K172" s="64"/>
      <c r="L172" s="64"/>
      <c r="M172" s="64"/>
      <c r="N172" s="64"/>
      <c r="O172" s="64"/>
      <c r="P172" s="64"/>
      <c r="Q172" s="64"/>
    </row>
    <row r="173" spans="1:17" s="70" customFormat="1">
      <c r="A173" s="143">
        <v>162</v>
      </c>
      <c r="B173" s="144"/>
      <c r="C173" s="146"/>
      <c r="D173" s="16" t="str">
        <f t="shared" si="11"/>
        <v/>
      </c>
      <c r="E173" s="143"/>
      <c r="G173" s="71"/>
      <c r="H173" s="64"/>
      <c r="I173"/>
      <c r="J173" s="64"/>
      <c r="K173" s="64"/>
      <c r="L173" s="64"/>
      <c r="M173" s="64"/>
      <c r="N173" s="64"/>
      <c r="O173" s="64"/>
      <c r="P173" s="64"/>
      <c r="Q173" s="64"/>
    </row>
    <row r="174" spans="1:17" s="70" customFormat="1">
      <c r="A174" s="143">
        <v>163</v>
      </c>
      <c r="B174" s="144"/>
      <c r="C174" s="146"/>
      <c r="D174" s="16" t="str">
        <f t="shared" si="11"/>
        <v/>
      </c>
      <c r="E174" s="143"/>
      <c r="G174" s="71"/>
      <c r="H174" s="64"/>
      <c r="I174"/>
      <c r="J174" s="64"/>
      <c r="K174" s="64"/>
      <c r="L174" s="64"/>
      <c r="M174" s="64"/>
      <c r="N174" s="64"/>
      <c r="O174" s="64"/>
      <c r="P174" s="64"/>
      <c r="Q174" s="64"/>
    </row>
    <row r="175" spans="1:17" s="70" customFormat="1">
      <c r="A175" s="143">
        <v>164</v>
      </c>
      <c r="B175" s="144"/>
      <c r="C175" s="146"/>
      <c r="D175" s="16" t="str">
        <f t="shared" si="11"/>
        <v/>
      </c>
      <c r="E175" s="143"/>
      <c r="G175" s="71"/>
      <c r="H175" s="64"/>
      <c r="I175"/>
      <c r="J175" s="64"/>
      <c r="K175" s="64"/>
      <c r="L175" s="64"/>
      <c r="M175" s="64"/>
      <c r="N175" s="64"/>
      <c r="O175" s="64"/>
      <c r="P175" s="64"/>
      <c r="Q175" s="64"/>
    </row>
    <row r="176" spans="1:17" s="70" customFormat="1">
      <c r="A176" s="143">
        <v>165</v>
      </c>
      <c r="B176" s="144"/>
      <c r="C176" s="146"/>
      <c r="D176" s="16" t="str">
        <f t="shared" si="11"/>
        <v/>
      </c>
      <c r="E176" s="143"/>
      <c r="G176" s="71"/>
      <c r="H176" s="64"/>
      <c r="I176"/>
      <c r="J176" s="64"/>
      <c r="K176" s="64"/>
      <c r="L176" s="64"/>
      <c r="M176" s="64"/>
      <c r="N176" s="64"/>
      <c r="O176" s="64"/>
      <c r="P176" s="64"/>
      <c r="Q176" s="64"/>
    </row>
    <row r="177" spans="1:17" s="70" customFormat="1">
      <c r="A177" s="143">
        <v>166</v>
      </c>
      <c r="B177" s="144"/>
      <c r="C177" s="146"/>
      <c r="D177" s="16" t="str">
        <f t="shared" si="11"/>
        <v/>
      </c>
      <c r="E177" s="143"/>
      <c r="G177" s="71"/>
      <c r="H177" s="64"/>
      <c r="I177"/>
      <c r="J177" s="64"/>
      <c r="K177" s="64"/>
      <c r="L177" s="64"/>
      <c r="M177" s="64"/>
      <c r="N177" s="64"/>
      <c r="O177" s="64"/>
      <c r="P177" s="64"/>
      <c r="Q177" s="64"/>
    </row>
    <row r="178" spans="1:17" s="70" customFormat="1">
      <c r="A178" s="143">
        <v>167</v>
      </c>
      <c r="B178" s="144"/>
      <c r="C178" s="146"/>
      <c r="D178" s="16" t="str">
        <f t="shared" si="11"/>
        <v/>
      </c>
      <c r="E178" s="143"/>
      <c r="G178" s="71"/>
      <c r="H178" s="64"/>
      <c r="I178"/>
      <c r="J178" s="64"/>
      <c r="K178" s="64"/>
      <c r="L178" s="64"/>
      <c r="M178" s="64"/>
      <c r="N178" s="64"/>
      <c r="O178" s="64"/>
      <c r="P178" s="64"/>
      <c r="Q178" s="64"/>
    </row>
    <row r="179" spans="1:17" s="70" customFormat="1">
      <c r="A179" s="143">
        <v>168</v>
      </c>
      <c r="B179" s="144"/>
      <c r="C179" s="146"/>
      <c r="D179" s="16" t="str">
        <f t="shared" si="11"/>
        <v/>
      </c>
      <c r="E179" s="143"/>
      <c r="G179" s="71"/>
      <c r="H179" s="64"/>
      <c r="I179"/>
      <c r="J179" s="64"/>
      <c r="K179" s="64"/>
      <c r="L179" s="64"/>
      <c r="M179" s="64"/>
      <c r="N179" s="64"/>
      <c r="O179" s="64"/>
      <c r="P179" s="64"/>
      <c r="Q179" s="64"/>
    </row>
    <row r="180" spans="1:17" s="70" customFormat="1">
      <c r="A180" s="143">
        <v>169</v>
      </c>
      <c r="B180" s="144"/>
      <c r="C180" s="146"/>
      <c r="D180" s="16" t="str">
        <f t="shared" si="11"/>
        <v/>
      </c>
      <c r="E180" s="143"/>
      <c r="G180" s="71"/>
      <c r="H180" s="64"/>
      <c r="I180"/>
      <c r="J180" s="64"/>
      <c r="K180" s="64"/>
      <c r="L180" s="64"/>
      <c r="M180" s="64"/>
      <c r="N180" s="64"/>
      <c r="O180" s="64"/>
      <c r="P180" s="64"/>
      <c r="Q180" s="64"/>
    </row>
    <row r="181" spans="1:17" s="70" customFormat="1">
      <c r="A181" s="143">
        <v>170</v>
      </c>
      <c r="B181" s="144"/>
      <c r="C181" s="146"/>
      <c r="D181" s="16" t="str">
        <f t="shared" si="11"/>
        <v/>
      </c>
      <c r="E181" s="143"/>
      <c r="G181" s="71"/>
      <c r="H181" s="64"/>
      <c r="I181"/>
      <c r="J181" s="64"/>
      <c r="K181" s="64"/>
      <c r="L181" s="64"/>
      <c r="M181" s="64"/>
      <c r="N181" s="64"/>
      <c r="O181" s="64"/>
      <c r="P181" s="64"/>
      <c r="Q181" s="64"/>
    </row>
    <row r="182" spans="1:17" s="70" customFormat="1">
      <c r="A182" s="143">
        <v>171</v>
      </c>
      <c r="B182" s="144"/>
      <c r="C182" s="146"/>
      <c r="D182" s="16" t="str">
        <f t="shared" si="11"/>
        <v/>
      </c>
      <c r="E182" s="143"/>
      <c r="G182" s="71"/>
      <c r="H182" s="64"/>
      <c r="I182"/>
      <c r="J182" s="64"/>
      <c r="K182" s="64"/>
      <c r="L182" s="64"/>
      <c r="M182" s="64"/>
      <c r="N182" s="64"/>
      <c r="O182" s="64"/>
      <c r="P182" s="64"/>
      <c r="Q182" s="64"/>
    </row>
    <row r="183" spans="1:17" s="70" customFormat="1">
      <c r="A183" s="143">
        <v>172</v>
      </c>
      <c r="B183" s="144"/>
      <c r="C183" s="146"/>
      <c r="D183" s="16" t="str">
        <f t="shared" si="11"/>
        <v/>
      </c>
      <c r="E183" s="143"/>
      <c r="G183" s="71"/>
      <c r="H183" s="64"/>
      <c r="I183"/>
      <c r="J183" s="64"/>
      <c r="K183" s="64"/>
      <c r="L183" s="64"/>
      <c r="M183" s="64"/>
      <c r="N183" s="64"/>
      <c r="O183" s="64"/>
      <c r="P183" s="64"/>
      <c r="Q183" s="64"/>
    </row>
    <row r="184" spans="1:17" s="70" customFormat="1">
      <c r="A184" s="143">
        <v>173</v>
      </c>
      <c r="B184" s="144"/>
      <c r="C184" s="146"/>
      <c r="D184" s="16" t="str">
        <f t="shared" si="11"/>
        <v/>
      </c>
      <c r="E184" s="143"/>
      <c r="G184" s="71"/>
      <c r="H184" s="64"/>
      <c r="I184"/>
      <c r="J184" s="64"/>
      <c r="K184" s="64"/>
      <c r="L184" s="64"/>
      <c r="M184" s="64"/>
      <c r="N184" s="64"/>
      <c r="O184" s="64"/>
      <c r="P184" s="64"/>
      <c r="Q184" s="64"/>
    </row>
    <row r="185" spans="1:17" s="70" customFormat="1">
      <c r="A185" s="143">
        <v>174</v>
      </c>
      <c r="B185" s="144"/>
      <c r="C185" s="146"/>
      <c r="D185" s="16" t="str">
        <f t="shared" si="11"/>
        <v/>
      </c>
      <c r="E185" s="143"/>
      <c r="G185" s="71"/>
      <c r="H185" s="64"/>
      <c r="I185"/>
      <c r="J185" s="64"/>
      <c r="K185" s="64"/>
      <c r="L185" s="64"/>
      <c r="M185" s="64"/>
      <c r="N185" s="64"/>
      <c r="O185" s="64"/>
      <c r="P185" s="64"/>
      <c r="Q185" s="64"/>
    </row>
    <row r="186" spans="1:17" s="70" customFormat="1">
      <c r="A186" s="143">
        <v>175</v>
      </c>
      <c r="B186" s="144"/>
      <c r="C186" s="146"/>
      <c r="D186" s="16" t="str">
        <f t="shared" si="11"/>
        <v/>
      </c>
      <c r="E186" s="143"/>
      <c r="G186" s="71"/>
      <c r="H186" s="64"/>
      <c r="I186"/>
      <c r="J186" s="64"/>
      <c r="K186" s="64"/>
      <c r="L186" s="64"/>
      <c r="M186" s="64"/>
      <c r="N186" s="64"/>
      <c r="O186" s="64"/>
      <c r="P186" s="64"/>
      <c r="Q186" s="64"/>
    </row>
    <row r="187" spans="1:17" s="70" customFormat="1">
      <c r="A187" s="143">
        <v>176</v>
      </c>
      <c r="B187" s="144"/>
      <c r="C187" s="146"/>
      <c r="D187" s="16" t="str">
        <f t="shared" si="11"/>
        <v/>
      </c>
      <c r="E187" s="143"/>
      <c r="G187" s="71"/>
      <c r="H187" s="64"/>
      <c r="I187"/>
      <c r="J187" s="64"/>
      <c r="K187" s="64"/>
      <c r="L187" s="64"/>
      <c r="M187" s="64"/>
      <c r="N187" s="64"/>
      <c r="O187" s="64"/>
      <c r="P187" s="64"/>
      <c r="Q187" s="64"/>
    </row>
    <row r="188" spans="1:17" s="70" customFormat="1">
      <c r="A188" s="143">
        <v>177</v>
      </c>
      <c r="B188" s="144"/>
      <c r="C188" s="146"/>
      <c r="D188" s="16" t="str">
        <f t="shared" si="11"/>
        <v/>
      </c>
      <c r="E188" s="143"/>
      <c r="G188" s="71"/>
      <c r="H188" s="64"/>
      <c r="I188"/>
      <c r="J188" s="64"/>
      <c r="K188" s="64"/>
      <c r="L188" s="64"/>
      <c r="M188" s="64"/>
      <c r="N188" s="64"/>
      <c r="O188" s="64"/>
      <c r="P188" s="64"/>
      <c r="Q188" s="64"/>
    </row>
    <row r="189" spans="1:17" s="70" customFormat="1">
      <c r="A189" s="143">
        <v>178</v>
      </c>
      <c r="B189" s="144"/>
      <c r="C189" s="146"/>
      <c r="D189" s="16" t="str">
        <f t="shared" si="11"/>
        <v/>
      </c>
      <c r="E189" s="143"/>
      <c r="G189" s="71"/>
      <c r="H189" s="64"/>
      <c r="I189"/>
      <c r="J189" s="64"/>
      <c r="K189" s="64"/>
      <c r="L189" s="64"/>
      <c r="M189" s="64"/>
      <c r="N189" s="64"/>
      <c r="O189" s="64"/>
      <c r="P189" s="64"/>
      <c r="Q189" s="64"/>
    </row>
    <row r="190" spans="1:17" s="70" customFormat="1">
      <c r="A190" s="143">
        <v>179</v>
      </c>
      <c r="B190" s="144"/>
      <c r="C190" s="146"/>
      <c r="D190" s="16" t="str">
        <f t="shared" si="11"/>
        <v/>
      </c>
      <c r="E190" s="143"/>
      <c r="G190" s="71"/>
      <c r="H190" s="64"/>
      <c r="I190"/>
      <c r="J190" s="64"/>
      <c r="K190" s="64"/>
      <c r="L190" s="64"/>
      <c r="M190" s="64"/>
      <c r="N190" s="64"/>
      <c r="O190" s="64"/>
      <c r="P190" s="64"/>
      <c r="Q190" s="64"/>
    </row>
    <row r="191" spans="1:17" s="70" customFormat="1">
      <c r="A191" s="143">
        <v>180</v>
      </c>
      <c r="B191" s="144"/>
      <c r="C191" s="146"/>
      <c r="D191" s="16" t="str">
        <f t="shared" si="11"/>
        <v/>
      </c>
      <c r="E191" s="143"/>
      <c r="G191" s="71"/>
      <c r="H191" s="64"/>
      <c r="I191"/>
      <c r="J191" s="64"/>
      <c r="K191" s="64"/>
      <c r="L191" s="64"/>
      <c r="M191" s="64"/>
      <c r="N191" s="64"/>
      <c r="O191" s="64"/>
      <c r="P191" s="64"/>
      <c r="Q191" s="64"/>
    </row>
    <row r="192" spans="1:17" s="70" customFormat="1">
      <c r="A192" s="143">
        <v>181</v>
      </c>
      <c r="B192" s="144"/>
      <c r="C192" s="146"/>
      <c r="D192" s="16" t="str">
        <f t="shared" si="11"/>
        <v/>
      </c>
      <c r="E192" s="143"/>
      <c r="G192" s="71"/>
      <c r="H192" s="64"/>
      <c r="I192"/>
      <c r="J192" s="64"/>
      <c r="K192" s="64"/>
      <c r="L192" s="64"/>
      <c r="M192" s="64"/>
      <c r="N192" s="64"/>
      <c r="O192" s="64"/>
      <c r="P192" s="64"/>
      <c r="Q192" s="64"/>
    </row>
    <row r="193" spans="1:17" s="70" customFormat="1">
      <c r="A193" s="143">
        <v>182</v>
      </c>
      <c r="B193" s="144"/>
      <c r="C193" s="146"/>
      <c r="D193" s="16" t="str">
        <f t="shared" si="11"/>
        <v/>
      </c>
      <c r="E193" s="143"/>
      <c r="G193" s="71"/>
      <c r="H193" s="64"/>
      <c r="I193"/>
      <c r="J193" s="64"/>
      <c r="K193" s="64"/>
      <c r="L193" s="64"/>
      <c r="M193" s="64"/>
      <c r="N193" s="64"/>
      <c r="O193" s="64"/>
      <c r="P193" s="64"/>
      <c r="Q193" s="64"/>
    </row>
    <row r="194" spans="1:17" s="70" customFormat="1">
      <c r="A194" s="143">
        <v>183</v>
      </c>
      <c r="B194" s="144"/>
      <c r="C194" s="146"/>
      <c r="D194" s="16" t="str">
        <f t="shared" si="11"/>
        <v/>
      </c>
      <c r="E194" s="143"/>
      <c r="G194" s="71"/>
      <c r="H194" s="64"/>
      <c r="I194"/>
      <c r="J194" s="64"/>
      <c r="K194" s="64"/>
      <c r="L194" s="64"/>
      <c r="M194" s="64"/>
      <c r="N194" s="64"/>
      <c r="O194" s="64"/>
      <c r="P194" s="64"/>
      <c r="Q194" s="64"/>
    </row>
    <row r="195" spans="1:17" s="70" customFormat="1">
      <c r="A195" s="143">
        <v>184</v>
      </c>
      <c r="B195" s="144"/>
      <c r="C195" s="146"/>
      <c r="D195" s="16" t="str">
        <f t="shared" si="11"/>
        <v/>
      </c>
      <c r="E195" s="143"/>
      <c r="G195" s="71"/>
      <c r="H195" s="64"/>
      <c r="I195"/>
      <c r="J195" s="64"/>
      <c r="K195" s="64"/>
      <c r="L195" s="64"/>
      <c r="M195" s="64"/>
      <c r="N195" s="64"/>
      <c r="O195" s="64"/>
      <c r="P195" s="64"/>
      <c r="Q195" s="64"/>
    </row>
    <row r="196" spans="1:17" s="70" customFormat="1">
      <c r="A196" s="143">
        <v>185</v>
      </c>
      <c r="B196" s="144"/>
      <c r="C196" s="146"/>
      <c r="D196" s="16" t="str">
        <f t="shared" si="11"/>
        <v/>
      </c>
      <c r="E196" s="143"/>
      <c r="G196" s="71"/>
      <c r="H196" s="64"/>
      <c r="I196"/>
      <c r="J196" s="64"/>
      <c r="K196" s="64"/>
      <c r="L196" s="64"/>
      <c r="M196" s="64"/>
      <c r="N196" s="64"/>
      <c r="O196" s="64"/>
      <c r="P196" s="64"/>
      <c r="Q196" s="64"/>
    </row>
    <row r="197" spans="1:17" s="70" customFormat="1">
      <c r="A197" s="143">
        <v>186</v>
      </c>
      <c r="B197" s="144"/>
      <c r="C197" s="146"/>
      <c r="D197" s="16" t="str">
        <f t="shared" si="11"/>
        <v/>
      </c>
      <c r="E197" s="143"/>
      <c r="G197" s="71"/>
      <c r="H197" s="64"/>
      <c r="I197"/>
      <c r="J197" s="64"/>
      <c r="K197" s="64"/>
      <c r="L197" s="64"/>
      <c r="M197" s="64"/>
      <c r="N197" s="64"/>
      <c r="O197" s="64"/>
      <c r="P197" s="64"/>
      <c r="Q197" s="64"/>
    </row>
    <row r="198" spans="1:17" s="70" customFormat="1">
      <c r="A198" s="143">
        <v>187</v>
      </c>
      <c r="B198" s="144"/>
      <c r="C198" s="146"/>
      <c r="D198" s="16" t="str">
        <f t="shared" si="11"/>
        <v/>
      </c>
      <c r="E198" s="143"/>
      <c r="G198" s="71"/>
      <c r="H198" s="64"/>
      <c r="I198"/>
      <c r="J198" s="64"/>
      <c r="K198" s="64"/>
      <c r="L198" s="64"/>
      <c r="M198" s="64"/>
      <c r="N198" s="64"/>
      <c r="O198" s="64"/>
      <c r="P198" s="64"/>
      <c r="Q198" s="64"/>
    </row>
    <row r="199" spans="1:17" s="70" customFormat="1">
      <c r="A199" s="143">
        <v>188</v>
      </c>
      <c r="B199" s="144"/>
      <c r="C199" s="146"/>
      <c r="D199" s="16" t="str">
        <f t="shared" si="11"/>
        <v/>
      </c>
      <c r="E199" s="143"/>
      <c r="G199" s="71"/>
      <c r="H199" s="64"/>
      <c r="I199"/>
      <c r="J199" s="64"/>
      <c r="K199" s="64"/>
      <c r="L199" s="64"/>
      <c r="M199" s="64"/>
      <c r="N199" s="64"/>
      <c r="O199" s="64"/>
      <c r="P199" s="64"/>
      <c r="Q199" s="64"/>
    </row>
    <row r="200" spans="1:17" s="70" customFormat="1">
      <c r="A200" s="143">
        <v>189</v>
      </c>
      <c r="B200" s="144"/>
      <c r="C200" s="146"/>
      <c r="D200" s="16" t="str">
        <f t="shared" si="11"/>
        <v/>
      </c>
      <c r="E200" s="143"/>
      <c r="G200" s="71"/>
      <c r="H200" s="64"/>
      <c r="I200"/>
      <c r="J200" s="64"/>
      <c r="K200" s="64"/>
      <c r="L200" s="64"/>
      <c r="M200" s="64"/>
      <c r="N200" s="64"/>
      <c r="O200" s="64"/>
      <c r="P200" s="64"/>
      <c r="Q200" s="64"/>
    </row>
    <row r="201" spans="1:17" s="70" customFormat="1">
      <c r="A201" s="143">
        <v>190</v>
      </c>
      <c r="B201" s="144"/>
      <c r="C201" s="146"/>
      <c r="D201" s="16" t="str">
        <f t="shared" si="11"/>
        <v/>
      </c>
      <c r="E201" s="143"/>
      <c r="G201" s="71"/>
      <c r="H201" s="64"/>
      <c r="I201"/>
      <c r="J201" s="64"/>
      <c r="K201" s="64"/>
      <c r="L201" s="64"/>
      <c r="M201" s="64"/>
      <c r="N201" s="64"/>
      <c r="O201" s="64"/>
      <c r="P201" s="64"/>
      <c r="Q201" s="64"/>
    </row>
    <row r="202" spans="1:17" s="70" customFormat="1">
      <c r="A202" s="143">
        <v>191</v>
      </c>
      <c r="B202" s="144"/>
      <c r="C202" s="146"/>
      <c r="D202" s="16" t="str">
        <f t="shared" si="11"/>
        <v/>
      </c>
      <c r="E202" s="143"/>
      <c r="G202" s="71"/>
      <c r="H202" s="64"/>
      <c r="I202"/>
      <c r="J202" s="64"/>
      <c r="K202" s="64"/>
      <c r="L202" s="64"/>
      <c r="M202" s="64"/>
      <c r="N202" s="64"/>
      <c r="O202" s="64"/>
      <c r="P202" s="64"/>
      <c r="Q202" s="64"/>
    </row>
    <row r="203" spans="1:17" s="70" customFormat="1">
      <c r="A203" s="143">
        <v>192</v>
      </c>
      <c r="B203" s="144"/>
      <c r="C203" s="146"/>
      <c r="D203" s="16" t="str">
        <f t="shared" si="11"/>
        <v/>
      </c>
      <c r="E203" s="143"/>
      <c r="G203" s="71"/>
      <c r="H203" s="64"/>
      <c r="I203"/>
      <c r="J203" s="64"/>
      <c r="K203" s="64"/>
      <c r="L203" s="64"/>
      <c r="M203" s="64"/>
      <c r="N203" s="64"/>
      <c r="O203" s="64"/>
      <c r="P203" s="64"/>
      <c r="Q203" s="64"/>
    </row>
    <row r="204" spans="1:17" s="70" customFormat="1">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c r="A205" s="143">
        <v>194</v>
      </c>
      <c r="B205" s="144"/>
      <c r="C205" s="146"/>
      <c r="D205" s="16" t="str">
        <f t="shared" si="12"/>
        <v/>
      </c>
      <c r="E205" s="143"/>
      <c r="G205" s="71"/>
      <c r="H205" s="64"/>
      <c r="I205"/>
      <c r="J205" s="64"/>
      <c r="K205" s="64"/>
      <c r="L205" s="64"/>
      <c r="M205" s="64"/>
      <c r="N205" s="64"/>
      <c r="O205" s="64"/>
      <c r="P205" s="64"/>
      <c r="Q205" s="64"/>
    </row>
    <row r="206" spans="1:17" s="70" customFormat="1">
      <c r="A206" s="143">
        <v>195</v>
      </c>
      <c r="B206" s="144"/>
      <c r="C206" s="146"/>
      <c r="D206" s="16" t="str">
        <f t="shared" si="12"/>
        <v/>
      </c>
      <c r="E206" s="143"/>
      <c r="G206" s="71"/>
      <c r="H206" s="64"/>
      <c r="I206"/>
      <c r="J206" s="64"/>
      <c r="K206" s="64"/>
      <c r="L206" s="64"/>
      <c r="M206" s="64"/>
      <c r="N206" s="64"/>
      <c r="O206" s="64"/>
      <c r="P206" s="64"/>
      <c r="Q206" s="64"/>
    </row>
    <row r="207" spans="1:17" s="70" customFormat="1">
      <c r="A207" s="143">
        <v>196</v>
      </c>
      <c r="B207" s="144"/>
      <c r="C207" s="146"/>
      <c r="D207" s="16" t="str">
        <f t="shared" si="12"/>
        <v/>
      </c>
      <c r="E207" s="143"/>
      <c r="G207" s="71"/>
      <c r="H207" s="64"/>
      <c r="I207"/>
      <c r="J207" s="64"/>
      <c r="K207" s="64"/>
      <c r="L207" s="64"/>
      <c r="M207" s="64"/>
      <c r="N207" s="64"/>
      <c r="O207" s="64"/>
      <c r="P207" s="64"/>
      <c r="Q207" s="64"/>
    </row>
    <row r="208" spans="1:17" s="70" customFormat="1">
      <c r="A208" s="143">
        <v>197</v>
      </c>
      <c r="B208" s="144"/>
      <c r="C208" s="146"/>
      <c r="D208" s="16" t="str">
        <f t="shared" si="12"/>
        <v/>
      </c>
      <c r="E208" s="143"/>
      <c r="G208" s="71"/>
      <c r="H208" s="64"/>
      <c r="I208"/>
      <c r="J208" s="64"/>
      <c r="K208" s="64"/>
      <c r="L208" s="64"/>
      <c r="M208" s="64"/>
      <c r="N208" s="64"/>
      <c r="O208" s="64"/>
      <c r="P208" s="64"/>
      <c r="Q208" s="64"/>
    </row>
    <row r="209" spans="1:17" s="70" customFormat="1">
      <c r="A209" s="143">
        <v>198</v>
      </c>
      <c r="B209" s="144"/>
      <c r="C209" s="146"/>
      <c r="D209" s="16" t="str">
        <f t="shared" si="12"/>
        <v/>
      </c>
      <c r="E209" s="143"/>
      <c r="G209" s="71"/>
      <c r="H209" s="64"/>
      <c r="I209"/>
      <c r="J209" s="64"/>
      <c r="K209" s="64"/>
      <c r="L209" s="64"/>
      <c r="M209" s="64"/>
      <c r="N209" s="64"/>
      <c r="O209" s="64"/>
      <c r="P209" s="64"/>
      <c r="Q209" s="64"/>
    </row>
    <row r="210" spans="1:17" s="70" customFormat="1">
      <c r="A210" s="143">
        <v>199</v>
      </c>
      <c r="B210" s="144"/>
      <c r="C210" s="146"/>
      <c r="D210" s="16" t="str">
        <f t="shared" si="12"/>
        <v/>
      </c>
      <c r="E210" s="143"/>
      <c r="G210" s="71"/>
      <c r="H210" s="64"/>
      <c r="I210"/>
      <c r="J210" s="64"/>
      <c r="K210" s="64"/>
      <c r="L210" s="64"/>
      <c r="M210" s="64"/>
      <c r="N210" s="64"/>
      <c r="O210" s="64"/>
      <c r="P210" s="64"/>
      <c r="Q210" s="64"/>
    </row>
    <row r="211" spans="1:17" s="70" customFormat="1">
      <c r="A211" s="143">
        <v>200</v>
      </c>
      <c r="B211" s="144"/>
      <c r="C211" s="146"/>
      <c r="D211" s="16" t="str">
        <f t="shared" si="12"/>
        <v/>
      </c>
      <c r="E211" s="143"/>
      <c r="G211" s="71"/>
      <c r="H211" s="64"/>
      <c r="I211"/>
      <c r="J211" s="64"/>
      <c r="K211" s="64"/>
      <c r="L211" s="64"/>
      <c r="M211" s="64"/>
      <c r="N211" s="64"/>
      <c r="O211" s="64"/>
      <c r="P211" s="64"/>
      <c r="Q211" s="64"/>
    </row>
    <row r="212" spans="1:17" s="70" customFormat="1">
      <c r="A212" s="143">
        <v>201</v>
      </c>
      <c r="B212" s="144"/>
      <c r="C212" s="146"/>
      <c r="D212" s="16" t="str">
        <f t="shared" si="12"/>
        <v/>
      </c>
      <c r="E212" s="143"/>
      <c r="G212" s="71"/>
      <c r="H212" s="64"/>
      <c r="I212"/>
      <c r="J212" s="64"/>
      <c r="K212" s="64"/>
      <c r="L212" s="64"/>
      <c r="M212" s="64"/>
      <c r="N212" s="64"/>
      <c r="O212" s="64"/>
      <c r="P212" s="64"/>
      <c r="Q212" s="64"/>
    </row>
    <row r="213" spans="1:17" s="70" customFormat="1">
      <c r="A213" s="143">
        <v>202</v>
      </c>
      <c r="B213" s="144"/>
      <c r="C213" s="146"/>
      <c r="D213" s="16" t="str">
        <f t="shared" si="12"/>
        <v/>
      </c>
      <c r="E213" s="143"/>
      <c r="G213" s="71"/>
      <c r="H213" s="64"/>
      <c r="I213"/>
      <c r="J213" s="64"/>
      <c r="K213" s="64"/>
      <c r="L213" s="64"/>
      <c r="M213" s="64"/>
      <c r="N213" s="64"/>
      <c r="O213" s="64"/>
      <c r="P213" s="64"/>
      <c r="Q213" s="64"/>
    </row>
    <row r="214" spans="1:17" s="70" customFormat="1">
      <c r="A214" s="143">
        <v>203</v>
      </c>
      <c r="B214" s="144"/>
      <c r="C214" s="146"/>
      <c r="D214" s="16" t="str">
        <f t="shared" si="12"/>
        <v/>
      </c>
      <c r="E214" s="143"/>
      <c r="G214" s="71"/>
      <c r="H214" s="64"/>
      <c r="I214"/>
      <c r="J214" s="64"/>
      <c r="K214" s="64"/>
      <c r="L214" s="64"/>
      <c r="M214" s="64"/>
      <c r="N214" s="64"/>
      <c r="O214" s="64"/>
      <c r="P214" s="64"/>
      <c r="Q214" s="64"/>
    </row>
    <row r="215" spans="1:17" s="70" customFormat="1">
      <c r="A215" s="143">
        <v>204</v>
      </c>
      <c r="B215" s="144"/>
      <c r="C215" s="146"/>
      <c r="D215" s="16" t="str">
        <f t="shared" si="12"/>
        <v/>
      </c>
      <c r="E215" s="143"/>
      <c r="G215" s="71"/>
      <c r="H215" s="64"/>
      <c r="I215"/>
      <c r="J215" s="64"/>
      <c r="K215" s="64"/>
      <c r="L215" s="64"/>
      <c r="M215" s="64"/>
      <c r="N215" s="64"/>
      <c r="O215" s="64"/>
      <c r="P215" s="64"/>
      <c r="Q215" s="64"/>
    </row>
    <row r="216" spans="1:17" s="70" customFormat="1">
      <c r="A216" s="143">
        <v>205</v>
      </c>
      <c r="B216" s="144"/>
      <c r="C216" s="146"/>
      <c r="D216" s="16" t="str">
        <f t="shared" si="12"/>
        <v/>
      </c>
      <c r="E216" s="143"/>
      <c r="G216" s="71"/>
      <c r="H216" s="64"/>
      <c r="I216"/>
      <c r="J216" s="64"/>
      <c r="K216" s="64"/>
      <c r="L216" s="64"/>
      <c r="M216" s="64"/>
      <c r="N216" s="64"/>
      <c r="O216" s="64"/>
      <c r="P216" s="64"/>
      <c r="Q216" s="64"/>
    </row>
    <row r="217" spans="1:17" s="70" customFormat="1">
      <c r="A217" s="143">
        <v>206</v>
      </c>
      <c r="B217" s="144"/>
      <c r="C217" s="146"/>
      <c r="D217" s="16" t="str">
        <f t="shared" si="12"/>
        <v/>
      </c>
      <c r="E217" s="143"/>
      <c r="G217" s="71"/>
      <c r="H217" s="64"/>
      <c r="I217"/>
      <c r="J217" s="64"/>
      <c r="K217" s="64"/>
      <c r="L217" s="64"/>
      <c r="M217" s="64"/>
      <c r="N217" s="64"/>
      <c r="O217" s="64"/>
      <c r="P217" s="64"/>
      <c r="Q217" s="64"/>
    </row>
    <row r="218" spans="1:17" s="70" customFormat="1">
      <c r="A218" s="143">
        <v>207</v>
      </c>
      <c r="B218" s="144"/>
      <c r="C218" s="146"/>
      <c r="D218" s="16" t="str">
        <f t="shared" si="12"/>
        <v/>
      </c>
      <c r="E218" s="143"/>
      <c r="G218" s="71"/>
      <c r="H218" s="64"/>
      <c r="I218"/>
      <c r="J218" s="64"/>
      <c r="K218" s="64"/>
      <c r="L218" s="64"/>
      <c r="M218" s="64"/>
      <c r="N218" s="64"/>
      <c r="O218" s="64"/>
      <c r="P218" s="64"/>
      <c r="Q218" s="64"/>
    </row>
    <row r="219" spans="1:17" s="70" customFormat="1">
      <c r="A219" s="143">
        <v>208</v>
      </c>
      <c r="B219" s="144"/>
      <c r="C219" s="146"/>
      <c r="D219" s="16" t="str">
        <f t="shared" si="12"/>
        <v/>
      </c>
      <c r="E219" s="143"/>
      <c r="G219" s="71"/>
      <c r="H219" s="64"/>
      <c r="I219"/>
      <c r="J219" s="64"/>
      <c r="K219" s="64"/>
      <c r="L219" s="64"/>
      <c r="M219" s="64"/>
      <c r="N219" s="64"/>
      <c r="O219" s="64"/>
      <c r="P219" s="64"/>
      <c r="Q219" s="64"/>
    </row>
    <row r="220" spans="1:17" s="70" customFormat="1">
      <c r="A220" s="143">
        <v>209</v>
      </c>
      <c r="B220" s="144"/>
      <c r="C220" s="146"/>
      <c r="D220" s="16" t="str">
        <f t="shared" si="12"/>
        <v/>
      </c>
      <c r="E220" s="143"/>
      <c r="G220" s="71"/>
      <c r="H220" s="64"/>
      <c r="I220"/>
      <c r="J220" s="64"/>
      <c r="K220" s="64"/>
      <c r="L220" s="64"/>
      <c r="M220" s="64"/>
      <c r="N220" s="64"/>
      <c r="O220" s="64"/>
      <c r="P220" s="64"/>
      <c r="Q220" s="64"/>
    </row>
    <row r="221" spans="1:17" s="70" customFormat="1">
      <c r="A221" s="143">
        <v>210</v>
      </c>
      <c r="B221" s="144"/>
      <c r="C221" s="146"/>
      <c r="D221" s="16" t="str">
        <f t="shared" si="12"/>
        <v/>
      </c>
      <c r="E221" s="143"/>
      <c r="G221" s="71"/>
      <c r="H221" s="64"/>
      <c r="I221"/>
      <c r="J221" s="64"/>
      <c r="K221" s="64"/>
      <c r="L221" s="64"/>
      <c r="M221" s="64"/>
      <c r="N221" s="64"/>
      <c r="O221" s="64"/>
      <c r="P221" s="64"/>
      <c r="Q221" s="64"/>
    </row>
    <row r="222" spans="1:17" s="70" customFormat="1">
      <c r="A222" s="143">
        <v>211</v>
      </c>
      <c r="B222" s="144"/>
      <c r="C222" s="146"/>
      <c r="D222" s="16" t="str">
        <f t="shared" si="12"/>
        <v/>
      </c>
      <c r="E222" s="143"/>
      <c r="G222" s="71"/>
      <c r="H222" s="64"/>
      <c r="I222"/>
      <c r="J222" s="64"/>
      <c r="K222" s="64"/>
      <c r="L222" s="64"/>
      <c r="M222" s="64"/>
      <c r="N222" s="64"/>
      <c r="O222" s="64"/>
      <c r="P222" s="64"/>
      <c r="Q222" s="64"/>
    </row>
    <row r="223" spans="1:17" s="70" customFormat="1">
      <c r="A223" s="143">
        <v>212</v>
      </c>
      <c r="B223" s="144"/>
      <c r="C223" s="146"/>
      <c r="D223" s="16" t="str">
        <f t="shared" si="12"/>
        <v/>
      </c>
      <c r="E223" s="143"/>
      <c r="G223" s="71"/>
      <c r="H223" s="64"/>
      <c r="I223"/>
      <c r="J223" s="64"/>
      <c r="K223" s="64"/>
      <c r="L223" s="64"/>
      <c r="M223" s="64"/>
      <c r="N223" s="64"/>
      <c r="O223" s="64"/>
      <c r="P223" s="64"/>
      <c r="Q223" s="64"/>
    </row>
    <row r="224" spans="1:17" s="70" customFormat="1">
      <c r="A224" s="143">
        <v>213</v>
      </c>
      <c r="B224" s="144"/>
      <c r="C224" s="146"/>
      <c r="D224" s="16" t="str">
        <f t="shared" si="12"/>
        <v/>
      </c>
      <c r="E224" s="143"/>
      <c r="G224" s="71"/>
      <c r="H224" s="64"/>
      <c r="I224"/>
      <c r="J224" s="64"/>
      <c r="K224" s="64"/>
      <c r="L224" s="64"/>
      <c r="M224" s="64"/>
      <c r="N224" s="64"/>
      <c r="O224" s="64"/>
      <c r="P224" s="64"/>
      <c r="Q224" s="64"/>
    </row>
    <row r="225" spans="1:17" s="70" customFormat="1">
      <c r="A225" s="143">
        <v>214</v>
      </c>
      <c r="B225" s="144"/>
      <c r="C225" s="146"/>
      <c r="D225" s="16" t="str">
        <f t="shared" si="12"/>
        <v/>
      </c>
      <c r="E225" s="143"/>
      <c r="G225" s="71"/>
      <c r="H225" s="64"/>
      <c r="I225"/>
      <c r="J225" s="64"/>
      <c r="K225" s="64"/>
      <c r="L225" s="64"/>
      <c r="M225" s="64"/>
      <c r="N225" s="64"/>
      <c r="O225" s="64"/>
      <c r="P225" s="64"/>
      <c r="Q225" s="64"/>
    </row>
    <row r="226" spans="1:17" s="70" customFormat="1">
      <c r="A226" s="143">
        <v>215</v>
      </c>
      <c r="B226" s="144"/>
      <c r="C226" s="146"/>
      <c r="D226" s="16" t="str">
        <f t="shared" si="12"/>
        <v/>
      </c>
      <c r="E226" s="143"/>
      <c r="G226" s="71"/>
      <c r="H226" s="64"/>
      <c r="I226"/>
      <c r="J226" s="64"/>
      <c r="K226" s="64"/>
      <c r="L226" s="64"/>
      <c r="M226" s="64"/>
      <c r="N226" s="64"/>
      <c r="O226" s="64"/>
      <c r="P226" s="64"/>
      <c r="Q226" s="64"/>
    </row>
    <row r="227" spans="1:17" s="70" customFormat="1">
      <c r="A227" s="143">
        <v>216</v>
      </c>
      <c r="B227" s="144"/>
      <c r="C227" s="146"/>
      <c r="D227" s="16" t="str">
        <f t="shared" si="12"/>
        <v/>
      </c>
      <c r="E227" s="143"/>
      <c r="G227" s="71"/>
      <c r="H227" s="64"/>
      <c r="I227"/>
      <c r="J227" s="64"/>
      <c r="K227" s="64"/>
      <c r="L227" s="64"/>
      <c r="M227" s="64"/>
      <c r="N227" s="64"/>
      <c r="O227" s="64"/>
      <c r="P227" s="64"/>
      <c r="Q227" s="64"/>
    </row>
    <row r="228" spans="1:17" s="70" customFormat="1">
      <c r="A228" s="143">
        <v>217</v>
      </c>
      <c r="B228" s="144"/>
      <c r="C228" s="146"/>
      <c r="D228" s="16" t="str">
        <f t="shared" si="12"/>
        <v/>
      </c>
      <c r="E228" s="143"/>
      <c r="G228" s="71"/>
      <c r="H228" s="64"/>
      <c r="I228"/>
      <c r="J228" s="64"/>
      <c r="K228" s="64"/>
      <c r="L228" s="64"/>
      <c r="M228" s="64"/>
      <c r="N228" s="64"/>
      <c r="O228" s="64"/>
      <c r="P228" s="64"/>
      <c r="Q228" s="64"/>
    </row>
    <row r="229" spans="1:17" s="70" customFormat="1">
      <c r="A229" s="143">
        <v>218</v>
      </c>
      <c r="B229" s="144"/>
      <c r="C229" s="146"/>
      <c r="D229" s="16" t="str">
        <f t="shared" si="12"/>
        <v/>
      </c>
      <c r="E229" s="143"/>
      <c r="G229" s="71"/>
      <c r="H229" s="64"/>
      <c r="I229"/>
      <c r="J229" s="64"/>
      <c r="K229" s="64"/>
      <c r="L229" s="64"/>
      <c r="M229" s="64"/>
      <c r="N229" s="64"/>
      <c r="O229" s="64"/>
      <c r="P229" s="64"/>
      <c r="Q229" s="64"/>
    </row>
    <row r="230" spans="1:17" s="70" customFormat="1">
      <c r="A230" s="143">
        <v>219</v>
      </c>
      <c r="B230" s="144"/>
      <c r="C230" s="146"/>
      <c r="D230" s="16" t="str">
        <f t="shared" si="12"/>
        <v/>
      </c>
      <c r="E230" s="143"/>
      <c r="G230" s="71"/>
      <c r="H230" s="64"/>
      <c r="I230"/>
      <c r="J230" s="64"/>
      <c r="K230" s="64"/>
      <c r="L230" s="64"/>
      <c r="M230" s="64"/>
      <c r="N230" s="64"/>
      <c r="O230" s="64"/>
      <c r="P230" s="64"/>
      <c r="Q230" s="64"/>
    </row>
    <row r="231" spans="1:17" s="70" customFormat="1">
      <c r="A231" s="143">
        <v>220</v>
      </c>
      <c r="B231" s="144"/>
      <c r="C231" s="146"/>
      <c r="D231" s="16" t="str">
        <f t="shared" si="12"/>
        <v/>
      </c>
      <c r="E231" s="143"/>
      <c r="G231" s="71"/>
      <c r="H231" s="64"/>
      <c r="I231"/>
      <c r="J231" s="64"/>
      <c r="K231" s="64"/>
      <c r="L231" s="64"/>
      <c r="M231" s="64"/>
      <c r="N231" s="64"/>
      <c r="O231" s="64"/>
      <c r="P231" s="64"/>
      <c r="Q231" s="64"/>
    </row>
    <row r="232" spans="1:17" s="70" customFormat="1">
      <c r="A232" s="143">
        <v>221</v>
      </c>
      <c r="B232" s="144"/>
      <c r="C232" s="146"/>
      <c r="D232" s="16" t="str">
        <f t="shared" si="12"/>
        <v/>
      </c>
      <c r="E232" s="143"/>
      <c r="G232" s="71"/>
      <c r="H232" s="64"/>
      <c r="I232"/>
      <c r="J232" s="64"/>
      <c r="K232" s="64"/>
      <c r="L232" s="64"/>
      <c r="M232" s="64"/>
      <c r="N232" s="64"/>
      <c r="O232" s="64"/>
      <c r="P232" s="64"/>
      <c r="Q232" s="64"/>
    </row>
    <row r="233" spans="1:17" s="70" customFormat="1">
      <c r="A233" s="143">
        <v>222</v>
      </c>
      <c r="B233" s="144"/>
      <c r="C233" s="146"/>
      <c r="D233" s="16" t="str">
        <f t="shared" si="12"/>
        <v/>
      </c>
      <c r="E233" s="143"/>
      <c r="G233" s="71"/>
      <c r="H233" s="64"/>
      <c r="I233"/>
      <c r="J233" s="64"/>
      <c r="K233" s="64"/>
      <c r="L233" s="64"/>
      <c r="M233" s="64"/>
      <c r="N233" s="64"/>
      <c r="O233" s="64"/>
      <c r="P233" s="64"/>
      <c r="Q233" s="64"/>
    </row>
    <row r="234" spans="1:17" s="70" customFormat="1">
      <c r="A234" s="143">
        <v>223</v>
      </c>
      <c r="B234" s="144"/>
      <c r="C234" s="146"/>
      <c r="D234" s="16" t="str">
        <f t="shared" si="12"/>
        <v/>
      </c>
      <c r="E234" s="143"/>
      <c r="G234" s="71"/>
      <c r="H234" s="64"/>
      <c r="I234"/>
      <c r="J234" s="64"/>
      <c r="K234" s="64"/>
      <c r="L234" s="64"/>
      <c r="M234" s="64"/>
      <c r="N234" s="64"/>
      <c r="O234" s="64"/>
      <c r="P234" s="64"/>
      <c r="Q234" s="64"/>
    </row>
    <row r="235" spans="1:17" s="70" customFormat="1">
      <c r="A235" s="143">
        <v>224</v>
      </c>
      <c r="B235" s="144"/>
      <c r="C235" s="146"/>
      <c r="D235" s="16" t="str">
        <f t="shared" si="12"/>
        <v/>
      </c>
      <c r="E235" s="143"/>
      <c r="G235" s="71"/>
      <c r="H235" s="64"/>
      <c r="I235"/>
      <c r="J235" s="64"/>
      <c r="K235" s="64"/>
      <c r="L235" s="64"/>
      <c r="M235" s="64"/>
      <c r="N235" s="64"/>
      <c r="O235" s="64"/>
      <c r="P235" s="64"/>
      <c r="Q235" s="64"/>
    </row>
    <row r="236" spans="1:17" s="70" customFormat="1">
      <c r="A236" s="143">
        <v>225</v>
      </c>
      <c r="B236" s="144"/>
      <c r="C236" s="146"/>
      <c r="D236" s="16" t="str">
        <f t="shared" si="12"/>
        <v/>
      </c>
      <c r="E236" s="143"/>
      <c r="G236" s="71"/>
      <c r="H236" s="64"/>
      <c r="I236"/>
      <c r="J236" s="64"/>
      <c r="K236" s="64"/>
      <c r="L236" s="64"/>
      <c r="M236" s="64"/>
      <c r="N236" s="64"/>
      <c r="O236" s="64"/>
      <c r="P236" s="64"/>
      <c r="Q236" s="64"/>
    </row>
    <row r="237" spans="1:17" s="70" customFormat="1">
      <c r="A237" s="143">
        <v>226</v>
      </c>
      <c r="B237" s="144"/>
      <c r="C237" s="146"/>
      <c r="D237" s="16" t="str">
        <f t="shared" si="12"/>
        <v/>
      </c>
      <c r="E237" s="143"/>
      <c r="G237" s="71"/>
      <c r="H237" s="64"/>
      <c r="I237"/>
      <c r="J237" s="64"/>
      <c r="K237" s="64"/>
      <c r="L237" s="64"/>
      <c r="M237" s="64"/>
      <c r="N237" s="64"/>
      <c r="O237" s="64"/>
      <c r="P237" s="64"/>
      <c r="Q237" s="64"/>
    </row>
    <row r="238" spans="1:17" s="70" customFormat="1">
      <c r="A238" s="143">
        <v>227</v>
      </c>
      <c r="B238" s="144"/>
      <c r="C238" s="146"/>
      <c r="D238" s="16" t="str">
        <f t="shared" si="12"/>
        <v/>
      </c>
      <c r="E238" s="143"/>
      <c r="G238" s="71"/>
      <c r="H238" s="64"/>
      <c r="I238"/>
      <c r="J238" s="64"/>
      <c r="K238" s="64"/>
      <c r="L238" s="64"/>
      <c r="M238" s="64"/>
      <c r="N238" s="64"/>
      <c r="O238" s="64"/>
      <c r="P238" s="64"/>
      <c r="Q238" s="64"/>
    </row>
    <row r="239" spans="1:17" s="70" customFormat="1">
      <c r="A239" s="143">
        <v>228</v>
      </c>
      <c r="B239" s="144"/>
      <c r="C239" s="146"/>
      <c r="D239" s="16" t="str">
        <f t="shared" si="12"/>
        <v/>
      </c>
      <c r="E239" s="143"/>
      <c r="G239" s="71"/>
      <c r="H239" s="64"/>
      <c r="I239"/>
      <c r="J239" s="64"/>
      <c r="K239" s="64"/>
      <c r="L239" s="64"/>
      <c r="M239" s="64"/>
      <c r="N239" s="64"/>
      <c r="O239" s="64"/>
      <c r="P239" s="64"/>
      <c r="Q239" s="64"/>
    </row>
    <row r="240" spans="1:17" s="70" customFormat="1">
      <c r="A240" s="143">
        <v>229</v>
      </c>
      <c r="B240" s="144"/>
      <c r="C240" s="146"/>
      <c r="D240" s="16" t="str">
        <f t="shared" si="12"/>
        <v/>
      </c>
      <c r="E240" s="143"/>
      <c r="G240" s="71"/>
      <c r="H240" s="64"/>
      <c r="I240"/>
      <c r="J240" s="64"/>
      <c r="K240" s="64"/>
      <c r="L240" s="64"/>
      <c r="M240" s="64"/>
      <c r="N240" s="64"/>
      <c r="O240" s="64"/>
      <c r="P240" s="64"/>
      <c r="Q240" s="64"/>
    </row>
    <row r="241" spans="1:17" s="70" customFormat="1">
      <c r="A241" s="143">
        <v>230</v>
      </c>
      <c r="B241" s="144"/>
      <c r="C241" s="146"/>
      <c r="D241" s="16" t="str">
        <f t="shared" si="12"/>
        <v/>
      </c>
      <c r="E241" s="143"/>
      <c r="G241" s="71"/>
      <c r="H241" s="64"/>
      <c r="I241"/>
      <c r="J241" s="64"/>
      <c r="K241" s="64"/>
      <c r="L241" s="64"/>
      <c r="M241" s="64"/>
      <c r="N241" s="64"/>
      <c r="O241" s="64"/>
      <c r="P241" s="64"/>
      <c r="Q241" s="64"/>
    </row>
    <row r="242" spans="1:17" s="70" customFormat="1">
      <c r="A242" s="143">
        <v>231</v>
      </c>
      <c r="B242" s="144"/>
      <c r="C242" s="146"/>
      <c r="D242" s="16" t="str">
        <f t="shared" si="12"/>
        <v/>
      </c>
      <c r="E242" s="143"/>
      <c r="G242" s="71"/>
      <c r="H242" s="64"/>
      <c r="I242"/>
      <c r="J242" s="64"/>
      <c r="K242" s="64"/>
      <c r="L242" s="64"/>
      <c r="M242" s="64"/>
      <c r="N242" s="64"/>
      <c r="O242" s="64"/>
      <c r="P242" s="64"/>
      <c r="Q242" s="64"/>
    </row>
    <row r="243" spans="1:17" s="70" customFormat="1">
      <c r="A243" s="143">
        <v>232</v>
      </c>
      <c r="B243" s="144"/>
      <c r="C243" s="146"/>
      <c r="D243" s="16" t="str">
        <f t="shared" si="12"/>
        <v/>
      </c>
      <c r="E243" s="143"/>
      <c r="G243" s="71"/>
      <c r="H243" s="64"/>
      <c r="I243"/>
      <c r="J243" s="64"/>
      <c r="K243" s="64"/>
      <c r="L243" s="64"/>
      <c r="M243" s="64"/>
      <c r="N243" s="64"/>
      <c r="O243" s="64"/>
      <c r="P243" s="64"/>
      <c r="Q243" s="64"/>
    </row>
    <row r="244" spans="1:17" s="70" customFormat="1">
      <c r="A244" s="143">
        <v>233</v>
      </c>
      <c r="B244" s="144"/>
      <c r="C244" s="146"/>
      <c r="D244" s="16" t="str">
        <f t="shared" si="12"/>
        <v/>
      </c>
      <c r="E244" s="143"/>
      <c r="G244" s="71"/>
      <c r="H244" s="64"/>
      <c r="I244"/>
      <c r="J244" s="64"/>
      <c r="K244" s="64"/>
      <c r="L244" s="64"/>
      <c r="M244" s="64"/>
      <c r="N244" s="64"/>
      <c r="O244" s="64"/>
      <c r="P244" s="64"/>
      <c r="Q244" s="64"/>
    </row>
    <row r="245" spans="1:17" s="70" customFormat="1">
      <c r="A245" s="143">
        <v>234</v>
      </c>
      <c r="B245" s="144"/>
      <c r="C245" s="146"/>
      <c r="D245" s="16" t="str">
        <f t="shared" si="12"/>
        <v/>
      </c>
      <c r="E245" s="143"/>
      <c r="G245" s="71"/>
      <c r="H245" s="64"/>
      <c r="I245"/>
      <c r="J245" s="64"/>
      <c r="K245" s="64"/>
      <c r="L245" s="64"/>
      <c r="M245" s="64"/>
      <c r="N245" s="64"/>
      <c r="O245" s="64"/>
      <c r="P245" s="64"/>
      <c r="Q245" s="64"/>
    </row>
    <row r="246" spans="1:17" s="70" customFormat="1">
      <c r="A246" s="143">
        <v>235</v>
      </c>
      <c r="B246" s="144"/>
      <c r="C246" s="146"/>
      <c r="D246" s="16" t="str">
        <f t="shared" si="12"/>
        <v/>
      </c>
      <c r="E246" s="143"/>
      <c r="G246" s="71"/>
      <c r="H246" s="64"/>
      <c r="I246"/>
      <c r="J246" s="64"/>
      <c r="K246" s="64"/>
      <c r="L246" s="64"/>
      <c r="M246" s="64"/>
      <c r="N246" s="64"/>
      <c r="O246" s="64"/>
      <c r="P246" s="64"/>
      <c r="Q246" s="64"/>
    </row>
    <row r="247" spans="1:17" s="70" customFormat="1">
      <c r="A247" s="143">
        <v>236</v>
      </c>
      <c r="B247" s="144"/>
      <c r="C247" s="146"/>
      <c r="D247" s="16" t="str">
        <f t="shared" si="12"/>
        <v/>
      </c>
      <c r="E247" s="143"/>
      <c r="G247" s="71"/>
      <c r="H247" s="64"/>
      <c r="I247"/>
      <c r="J247" s="64"/>
      <c r="K247" s="64"/>
      <c r="L247" s="64"/>
      <c r="M247" s="64"/>
      <c r="N247" s="64"/>
      <c r="O247" s="64"/>
      <c r="P247" s="64"/>
      <c r="Q247" s="64"/>
    </row>
    <row r="248" spans="1:17" s="70" customFormat="1">
      <c r="A248" s="143">
        <v>237</v>
      </c>
      <c r="B248" s="144"/>
      <c r="C248" s="146"/>
      <c r="D248" s="16" t="str">
        <f t="shared" si="12"/>
        <v/>
      </c>
      <c r="E248" s="143"/>
      <c r="G248" s="71"/>
      <c r="H248" s="64"/>
      <c r="I248"/>
      <c r="J248" s="64"/>
      <c r="K248" s="64"/>
      <c r="L248" s="64"/>
      <c r="M248" s="64"/>
      <c r="N248" s="64"/>
      <c r="O248" s="64"/>
      <c r="P248" s="64"/>
      <c r="Q248" s="64"/>
    </row>
    <row r="249" spans="1:17" s="70" customFormat="1">
      <c r="A249" s="143">
        <v>238</v>
      </c>
      <c r="B249" s="144"/>
      <c r="C249" s="146"/>
      <c r="D249" s="16" t="str">
        <f t="shared" si="12"/>
        <v/>
      </c>
      <c r="E249" s="143"/>
      <c r="G249" s="71"/>
      <c r="H249" s="64"/>
      <c r="I249"/>
      <c r="J249" s="64"/>
      <c r="K249" s="64"/>
      <c r="L249" s="64"/>
      <c r="M249" s="64"/>
      <c r="N249" s="64"/>
      <c r="O249" s="64"/>
      <c r="P249" s="64"/>
      <c r="Q249" s="64"/>
    </row>
    <row r="250" spans="1:17" s="70" customFormat="1">
      <c r="A250" s="143">
        <v>239</v>
      </c>
      <c r="B250" s="144"/>
      <c r="C250" s="146"/>
      <c r="D250" s="16" t="str">
        <f t="shared" si="12"/>
        <v/>
      </c>
      <c r="E250" s="143"/>
      <c r="G250" s="71"/>
      <c r="H250" s="64"/>
      <c r="I250"/>
      <c r="J250" s="64"/>
      <c r="K250" s="64"/>
      <c r="L250" s="64"/>
      <c r="M250" s="64"/>
      <c r="N250" s="64"/>
      <c r="O250" s="64"/>
      <c r="P250" s="64"/>
      <c r="Q250" s="64"/>
    </row>
    <row r="251" spans="1:17" s="70" customFormat="1">
      <c r="A251" s="143">
        <v>240</v>
      </c>
      <c r="B251" s="144"/>
      <c r="C251" s="146"/>
      <c r="D251" s="16" t="str">
        <f t="shared" si="12"/>
        <v/>
      </c>
      <c r="E251" s="143"/>
      <c r="G251" s="71"/>
      <c r="H251" s="64"/>
      <c r="I251"/>
      <c r="J251" s="64"/>
      <c r="K251" s="64"/>
      <c r="L251" s="64"/>
      <c r="M251" s="64"/>
      <c r="N251" s="64"/>
      <c r="O251" s="64"/>
      <c r="P251" s="64"/>
      <c r="Q251" s="64"/>
    </row>
    <row r="252" spans="1:17" s="70" customFormat="1">
      <c r="A252" s="143">
        <v>241</v>
      </c>
      <c r="B252" s="144"/>
      <c r="C252" s="146"/>
      <c r="D252" s="16" t="str">
        <f t="shared" si="12"/>
        <v/>
      </c>
      <c r="E252" s="143"/>
      <c r="G252" s="71"/>
      <c r="H252" s="64"/>
      <c r="I252"/>
      <c r="J252" s="64"/>
      <c r="K252" s="64"/>
      <c r="L252" s="64"/>
      <c r="M252" s="64"/>
      <c r="N252" s="64"/>
      <c r="O252" s="64"/>
      <c r="P252" s="64"/>
      <c r="Q252" s="64"/>
    </row>
    <row r="253" spans="1:17" s="70" customFormat="1">
      <c r="A253" s="143">
        <v>242</v>
      </c>
      <c r="B253" s="144"/>
      <c r="C253" s="146"/>
      <c r="D253" s="16" t="str">
        <f t="shared" si="12"/>
        <v/>
      </c>
      <c r="E253" s="143"/>
      <c r="G253" s="71"/>
      <c r="H253" s="64"/>
      <c r="I253"/>
      <c r="J253" s="64"/>
      <c r="K253" s="64"/>
      <c r="L253" s="64"/>
      <c r="M253" s="64"/>
      <c r="N253" s="64"/>
      <c r="O253" s="64"/>
      <c r="P253" s="64"/>
      <c r="Q253" s="64"/>
    </row>
    <row r="254" spans="1:17" s="70" customFormat="1">
      <c r="A254" s="143">
        <v>243</v>
      </c>
      <c r="B254" s="144"/>
      <c r="C254" s="146"/>
      <c r="D254" s="16" t="str">
        <f t="shared" si="12"/>
        <v/>
      </c>
      <c r="E254" s="143"/>
      <c r="G254" s="71"/>
      <c r="H254" s="64"/>
      <c r="I254"/>
      <c r="J254" s="64"/>
      <c r="K254" s="64"/>
      <c r="L254" s="64"/>
      <c r="M254" s="64"/>
      <c r="N254" s="64"/>
      <c r="O254" s="64"/>
      <c r="P254" s="64"/>
      <c r="Q254" s="64"/>
    </row>
    <row r="255" spans="1:17" s="70" customFormat="1">
      <c r="A255" s="143">
        <v>244</v>
      </c>
      <c r="B255" s="144"/>
      <c r="C255" s="146"/>
      <c r="D255" s="16" t="str">
        <f t="shared" si="12"/>
        <v/>
      </c>
      <c r="E255" s="143"/>
      <c r="G255" s="71"/>
      <c r="H255" s="64"/>
      <c r="I255"/>
      <c r="J255" s="64"/>
      <c r="K255" s="64"/>
      <c r="L255" s="64"/>
      <c r="M255" s="64"/>
      <c r="N255" s="64"/>
      <c r="O255" s="64"/>
      <c r="P255" s="64"/>
      <c r="Q255" s="64"/>
    </row>
    <row r="256" spans="1:17" s="70" customFormat="1">
      <c r="A256" s="143">
        <v>245</v>
      </c>
      <c r="B256" s="144"/>
      <c r="C256" s="146"/>
      <c r="D256" s="16" t="str">
        <f t="shared" si="12"/>
        <v/>
      </c>
      <c r="E256" s="143"/>
      <c r="G256" s="71"/>
      <c r="H256" s="64"/>
      <c r="I256"/>
      <c r="J256" s="64"/>
      <c r="K256" s="64"/>
      <c r="L256" s="64"/>
      <c r="M256" s="64"/>
      <c r="N256" s="64"/>
      <c r="O256" s="64"/>
      <c r="P256" s="64"/>
      <c r="Q256" s="64"/>
    </row>
    <row r="257" spans="1:17" s="70" customFormat="1">
      <c r="A257" s="143">
        <v>246</v>
      </c>
      <c r="B257" s="144"/>
      <c r="C257" s="146"/>
      <c r="D257" s="16" t="str">
        <f t="shared" si="12"/>
        <v/>
      </c>
      <c r="E257" s="143"/>
      <c r="G257" s="71"/>
      <c r="H257" s="64"/>
      <c r="I257"/>
      <c r="J257" s="64"/>
      <c r="K257" s="64"/>
      <c r="L257" s="64"/>
      <c r="M257" s="64"/>
      <c r="N257" s="64"/>
      <c r="O257" s="64"/>
      <c r="P257" s="64"/>
      <c r="Q257" s="64"/>
    </row>
    <row r="258" spans="1:17" s="70" customFormat="1">
      <c r="A258" s="143">
        <v>247</v>
      </c>
      <c r="B258" s="144"/>
      <c r="C258" s="146"/>
      <c r="D258" s="16" t="str">
        <f t="shared" si="12"/>
        <v/>
      </c>
      <c r="E258" s="143"/>
      <c r="G258" s="71"/>
      <c r="H258" s="64"/>
      <c r="I258"/>
      <c r="J258" s="64"/>
      <c r="K258" s="64"/>
      <c r="L258" s="64"/>
      <c r="M258" s="64"/>
      <c r="N258" s="64"/>
      <c r="O258" s="64"/>
      <c r="P258" s="64"/>
      <c r="Q258" s="64"/>
    </row>
    <row r="259" spans="1:17" s="70" customFormat="1">
      <c r="A259" s="143">
        <v>248</v>
      </c>
      <c r="B259" s="144"/>
      <c r="C259" s="146"/>
      <c r="D259" s="16" t="str">
        <f t="shared" si="12"/>
        <v/>
      </c>
      <c r="E259" s="143"/>
      <c r="G259" s="71"/>
      <c r="H259" s="64"/>
      <c r="I259"/>
      <c r="J259" s="64"/>
      <c r="K259" s="64"/>
      <c r="L259" s="64"/>
      <c r="M259" s="64"/>
      <c r="N259" s="64"/>
      <c r="O259" s="64"/>
      <c r="P259" s="64"/>
      <c r="Q259" s="64"/>
    </row>
    <row r="260" spans="1:17" s="70" customFormat="1">
      <c r="A260" s="143">
        <v>249</v>
      </c>
      <c r="B260" s="144"/>
      <c r="C260" s="146"/>
      <c r="D260" s="16" t="str">
        <f t="shared" si="12"/>
        <v/>
      </c>
      <c r="E260" s="143"/>
      <c r="G260" s="71"/>
      <c r="H260" s="64"/>
      <c r="I260"/>
      <c r="J260" s="64"/>
      <c r="K260" s="64"/>
      <c r="L260" s="64"/>
      <c r="M260" s="64"/>
      <c r="N260" s="64"/>
      <c r="O260" s="64"/>
      <c r="P260" s="64"/>
      <c r="Q260" s="64"/>
    </row>
    <row r="261" spans="1:17" s="70" customFormat="1">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mDJT036ki7ljpMS8vAkYz76UzMuKXn9L5982YuOdxkdEgPuwgxWx5j9GFuOBkrXkRK8XwH4R0UT5hzbjkK2ETw==" saltValue="xsEnlQvfymxJVEuzEvfVRQ=="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zoomScaleNormal="100" workbookViewId="0">
      <selection activeCell="C13" sqref="C13"/>
    </sheetView>
  </sheetViews>
  <sheetFormatPr defaultColWidth="9.08984375" defaultRowHeight="15.5"/>
  <cols>
    <col min="1" max="1" width="5.6328125" style="60" customWidth="1"/>
    <col min="2" max="2" width="36.6328125" style="64" customWidth="1"/>
    <col min="3" max="3" width="38.453125" style="64" customWidth="1"/>
    <col min="4" max="4" width="27.453125" style="316" customWidth="1"/>
    <col min="5" max="5" width="38.453125" style="64" customWidth="1"/>
    <col min="6" max="6" width="8.6328125" style="64" customWidth="1"/>
    <col min="7" max="7" width="12.36328125" style="64" customWidth="1"/>
    <col min="8" max="8" width="10.6328125" style="70" hidden="1" customWidth="1"/>
    <col min="9" max="9" width="9.08984375" style="71" hidden="1" customWidth="1"/>
    <col min="10" max="10" width="9.08984375" style="64" hidden="1" customWidth="1"/>
    <col min="11" max="25" width="9.08984375" style="64" customWidth="1"/>
    <col min="26" max="16384" width="9.08984375" style="64"/>
  </cols>
  <sheetData>
    <row r="1" spans="1:10" s="60" customFormat="1">
      <c r="A1" s="59" t="s">
        <v>483</v>
      </c>
      <c r="D1" s="393"/>
      <c r="F1" s="61"/>
      <c r="G1" s="63"/>
      <c r="H1" s="62"/>
      <c r="I1" s="289"/>
    </row>
    <row r="2" spans="1:10" s="60" customFormat="1">
      <c r="A2" s="346" t="str">
        <f>IF(ISBLANK(facultate), IF(ISBLANK(departament),"","Departament " &amp; departament), "Facultatea " &amp; facultate)</f>
        <v>Facultatea Arhitectură și Urbanism</v>
      </c>
      <c r="D2" s="393"/>
      <c r="F2" s="61"/>
      <c r="G2" s="63"/>
      <c r="H2" s="62"/>
      <c r="I2" s="289"/>
    </row>
    <row r="3" spans="1:10" s="60" customFormat="1">
      <c r="A3" s="346" t="str">
        <f>IF(ISBLANK(departament),"","Departamentul " &amp; departament)</f>
        <v>Departamentul Arhitectură</v>
      </c>
      <c r="D3" s="393"/>
      <c r="F3" s="61"/>
      <c r="G3" s="63"/>
      <c r="H3" s="62"/>
      <c r="I3" s="289"/>
    </row>
    <row r="4" spans="1:10">
      <c r="A4" s="554" t="s">
        <v>905</v>
      </c>
      <c r="B4" s="554"/>
      <c r="C4" s="554"/>
      <c r="D4" s="554"/>
      <c r="E4" s="554"/>
      <c r="F4" s="554"/>
      <c r="G4" s="554"/>
      <c r="H4" s="226"/>
      <c r="I4" s="291"/>
    </row>
    <row r="5" spans="1:10">
      <c r="A5" s="560" t="s">
        <v>1025</v>
      </c>
      <c r="B5" s="554"/>
      <c r="C5" s="554"/>
      <c r="D5" s="554"/>
      <c r="E5" s="554"/>
      <c r="F5" s="554"/>
      <c r="G5" s="554"/>
      <c r="H5" s="226"/>
    </row>
    <row r="6" spans="1:10" ht="13.5" customHeight="1">
      <c r="G6" s="347" t="str">
        <f>CONCATENATE(functie," ",nume_candidat)</f>
        <v>Șef de lucrări Cristina-Maria POVIAN</v>
      </c>
    </row>
    <row r="7" spans="1:10" s="33" customFormat="1" ht="15.75" customHeight="1">
      <c r="A7" s="551" t="s">
        <v>338</v>
      </c>
      <c r="B7" s="551" t="s">
        <v>0</v>
      </c>
      <c r="C7" s="551" t="s">
        <v>1</v>
      </c>
      <c r="D7" s="551" t="s">
        <v>1026</v>
      </c>
      <c r="E7" s="551" t="s">
        <v>906</v>
      </c>
      <c r="F7" s="551" t="s">
        <v>2</v>
      </c>
      <c r="G7" s="552" t="s">
        <v>544</v>
      </c>
      <c r="H7" s="217" t="s">
        <v>4</v>
      </c>
      <c r="I7" s="558" t="s">
        <v>541</v>
      </c>
      <c r="J7" s="561" t="s">
        <v>551</v>
      </c>
    </row>
    <row r="8" spans="1:10" s="33" customFormat="1" ht="31">
      <c r="A8" s="551"/>
      <c r="B8" s="551"/>
      <c r="C8" s="551"/>
      <c r="D8" s="551"/>
      <c r="E8" s="551"/>
      <c r="F8" s="551"/>
      <c r="G8" s="553"/>
      <c r="H8" s="348" t="str">
        <f>CONCATENATE("ultimii                                  ",durata_evaluare," ani")</f>
        <v>ultimii                                  5 ani</v>
      </c>
      <c r="I8" s="558"/>
      <c r="J8" s="561"/>
    </row>
    <row r="9" spans="1:10" s="33" customFormat="1">
      <c r="A9" s="88"/>
      <c r="B9" s="65"/>
      <c r="C9" s="65"/>
      <c r="D9" s="65"/>
      <c r="E9" s="65"/>
      <c r="F9" s="162"/>
      <c r="G9" s="148">
        <f>SUMIF(G10:G1010,"&gt;0")</f>
        <v>0</v>
      </c>
      <c r="H9" s="4">
        <f>SUMIF(H10:H1259,"&gt;0")</f>
        <v>0</v>
      </c>
      <c r="I9" s="298"/>
      <c r="J9" s="304"/>
    </row>
    <row r="10" spans="1:10" s="79" customFormat="1">
      <c r="A10" s="37">
        <v>1</v>
      </c>
      <c r="B10" s="7"/>
      <c r="C10" s="7"/>
      <c r="D10" s="13"/>
      <c r="E10" s="13"/>
      <c r="F10" s="505"/>
      <c r="G10" s="16" t="str">
        <f>IF(OR($B10="",$C10="",$D10="",$F10&lt;an_initial,$F10&gt;an_final,$I10=FALSE),"",(HLOOKUP(E10,ii11punctaje,2,FALSE))*VLOOKUP(J10,Coef!$E$2:$F$17,2,FALSE))</f>
        <v/>
      </c>
      <c r="H10" s="58" t="str">
        <f t="shared" ref="H10:H73" si="0">IF(OR($B10="",$C10="",$D10="",$F10&gt;an_final,$I10=FALSE),"",IF($F10&gt;=an_initial,1,""))</f>
        <v/>
      </c>
      <c r="I10" s="349" t="b">
        <f t="shared" ref="I10:I73" si="1">IF(nume_candidat="",FALSE,ISNUMBER(SEARCH(nume_candidat,$B10)))</f>
        <v>0</v>
      </c>
      <c r="J10" s="357">
        <f t="shared" ref="J10:J41" si="2">LEN(B10)-LEN(SUBSTITUTE(B10,",",""))+1</f>
        <v>1</v>
      </c>
    </row>
    <row r="11" spans="1:10" s="33" customFormat="1">
      <c r="A11" s="37">
        <v>2</v>
      </c>
      <c r="B11" s="7"/>
      <c r="C11" s="7"/>
      <c r="D11" s="380"/>
      <c r="E11" s="7"/>
      <c r="F11" s="505"/>
      <c r="G11" s="16" t="str">
        <f>IF(OR($B11="",$C11="",$D11="",$F11&lt;an_initial,$F11&gt;an_final,$I11=FALSE),"",(HLOOKUP(E11,ii11punctaje,2,FALSE))*VLOOKUP(J11,Coef!$E$2:$F$17,2,FALSE))</f>
        <v/>
      </c>
      <c r="H11" s="58" t="str">
        <f>IF(OR($B11="",$C11="",$D11="",$F11&gt;an_final,$I11=FALSE),"",IF($F11&gt;=an_initial,1,""))</f>
        <v/>
      </c>
      <c r="I11" s="349" t="b">
        <f t="shared" si="1"/>
        <v>0</v>
      </c>
      <c r="J11" s="357">
        <f t="shared" si="2"/>
        <v>1</v>
      </c>
    </row>
    <row r="12" spans="1:10" s="33" customFormat="1">
      <c r="A12" s="37">
        <v>3</v>
      </c>
      <c r="B12" s="6"/>
      <c r="C12" s="7"/>
      <c r="D12" s="380"/>
      <c r="E12" s="196"/>
      <c r="F12" s="220"/>
      <c r="G12" s="16" t="str">
        <f>IF(OR($B12="",$C12="",$D12="",$F12&lt;an_initial,$F12&gt;an_final,$I12=FALSE),"",(HLOOKUP(E12,ii11punctaje,2,FALSE))*VLOOKUP(J12,Coef!$E$2:$F$17,2,FALSE))</f>
        <v/>
      </c>
      <c r="H12" s="58" t="str">
        <f>IF(OR($B12="",$C12="",$D12="",$F12&gt;an_final,$I12=FALSE),"",IF($F12&gt;=an_initial,1,""))</f>
        <v/>
      </c>
      <c r="I12" s="349" t="b">
        <f t="shared" si="1"/>
        <v>0</v>
      </c>
      <c r="J12" s="357">
        <f t="shared" si="2"/>
        <v>1</v>
      </c>
    </row>
    <row r="13" spans="1:10" s="33" customFormat="1">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8HXBTjRsHcHf+GvYAua8TQEGghRnAHgY4UTCb56xF/bo5wCotsYbuNJxcl9RWQRWdRrN1KWXVCGeb8L4pCcXLg==" saltValue="3GdoTXAk0fNnNigGyRmjZ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zoomScaleNormal="100" workbookViewId="0">
      <selection activeCell="G12" sqref="G12"/>
    </sheetView>
  </sheetViews>
  <sheetFormatPr defaultColWidth="9.08984375" defaultRowHeight="15.5"/>
  <cols>
    <col min="1" max="1" width="5.6328125" style="60" customWidth="1"/>
    <col min="2" max="2" width="36.6328125" style="64" customWidth="1"/>
    <col min="3" max="4" width="38.453125" style="64" customWidth="1"/>
    <col min="5" max="5" width="27.453125" style="64" customWidth="1"/>
    <col min="6" max="6" width="8.6328125" style="64" customWidth="1"/>
    <col min="7" max="7" width="12.36328125" style="64" customWidth="1"/>
    <col min="8" max="8" width="10.6328125" style="70" hidden="1" customWidth="1"/>
    <col min="9" max="9" width="9.08984375" style="71" hidden="1" customWidth="1"/>
    <col min="10" max="10" width="9.08984375" style="64" hidden="1" customWidth="1"/>
    <col min="11" max="25" width="9.08984375" style="64" customWidth="1"/>
    <col min="26" max="16384" width="9.08984375" style="64"/>
  </cols>
  <sheetData>
    <row r="1" spans="1:10" s="60" customFormat="1">
      <c r="A1" s="59" t="s">
        <v>483</v>
      </c>
      <c r="F1" s="61"/>
      <c r="G1" s="63"/>
      <c r="H1" s="62"/>
      <c r="I1" s="289"/>
    </row>
    <row r="2" spans="1:10" s="60" customFormat="1">
      <c r="A2" s="346" t="str">
        <f>IF(ISBLANK(facultate), IF(ISBLANK(departament),"","Departament " &amp; departament), "Facultatea " &amp; facultate)</f>
        <v>Facultatea Arhitectură și Urbanism</v>
      </c>
      <c r="F2" s="61"/>
      <c r="G2" s="63"/>
      <c r="H2" s="62"/>
      <c r="I2" s="289"/>
    </row>
    <row r="3" spans="1:10" s="60" customFormat="1">
      <c r="A3" s="346" t="str">
        <f>IF(ISBLANK(departament),"","Departamentul " &amp; departament)</f>
        <v>Departamentul Arhitectură</v>
      </c>
      <c r="F3" s="61"/>
      <c r="G3" s="63"/>
      <c r="H3" s="62"/>
      <c r="I3" s="289"/>
    </row>
    <row r="4" spans="1:10">
      <c r="A4" s="554" t="s">
        <v>905</v>
      </c>
      <c r="B4" s="554"/>
      <c r="C4" s="554"/>
      <c r="D4" s="554"/>
      <c r="E4" s="554"/>
      <c r="F4" s="554"/>
      <c r="G4" s="554"/>
      <c r="H4" s="226"/>
      <c r="I4" s="291"/>
    </row>
    <row r="5" spans="1:10">
      <c r="A5" s="560" t="s">
        <v>1020</v>
      </c>
      <c r="B5" s="554"/>
      <c r="C5" s="554"/>
      <c r="D5" s="554"/>
      <c r="E5" s="554"/>
      <c r="F5" s="554"/>
      <c r="G5" s="554"/>
      <c r="H5" s="226"/>
    </row>
    <row r="6" spans="1:10" ht="13.5" customHeight="1">
      <c r="G6" s="347" t="str">
        <f>CONCATENATE(functie," ",nume_candidat)</f>
        <v>Șef de lucrări Cristina-Maria POVIAN</v>
      </c>
    </row>
    <row r="7" spans="1:10" s="33" customFormat="1" ht="15.75" customHeight="1">
      <c r="A7" s="551" t="s">
        <v>338</v>
      </c>
      <c r="B7" s="551" t="s">
        <v>0</v>
      </c>
      <c r="C7" s="551" t="s">
        <v>1</v>
      </c>
      <c r="D7" s="551" t="s">
        <v>1026</v>
      </c>
      <c r="E7" s="551" t="s">
        <v>1028</v>
      </c>
      <c r="F7" s="551" t="s">
        <v>2</v>
      </c>
      <c r="G7" s="552" t="s">
        <v>544</v>
      </c>
      <c r="H7" s="217" t="s">
        <v>4</v>
      </c>
      <c r="I7" s="558" t="s">
        <v>541</v>
      </c>
      <c r="J7" s="561" t="s">
        <v>551</v>
      </c>
    </row>
    <row r="8" spans="1:10" s="33" customFormat="1" ht="31">
      <c r="A8" s="551"/>
      <c r="B8" s="551"/>
      <c r="C8" s="551"/>
      <c r="D8" s="551"/>
      <c r="E8" s="551"/>
      <c r="F8" s="551"/>
      <c r="G8" s="553"/>
      <c r="H8" s="348" t="str">
        <f>CONCATENATE("ultimii                                  ",durata_evaluare," ani")</f>
        <v>ultimii                                  5 ani</v>
      </c>
      <c r="I8" s="558"/>
      <c r="J8" s="561"/>
    </row>
    <row r="9" spans="1:10" s="33" customFormat="1">
      <c r="A9" s="88"/>
      <c r="B9" s="65"/>
      <c r="C9" s="65"/>
      <c r="D9" s="65"/>
      <c r="E9" s="65"/>
      <c r="F9" s="162"/>
      <c r="G9" s="148">
        <f>SUMIF(G10:G1010,"&gt;0")</f>
        <v>0</v>
      </c>
      <c r="H9" s="4">
        <f>SUMIF(H10:H1259,"&gt;0")</f>
        <v>0</v>
      </c>
      <c r="I9" s="298"/>
      <c r="J9" s="304"/>
    </row>
    <row r="10" spans="1:10" s="79" customFormat="1">
      <c r="A10" s="37">
        <v>1</v>
      </c>
      <c r="B10" s="7"/>
      <c r="C10" s="7"/>
      <c r="D10" s="380"/>
      <c r="E10" s="13"/>
      <c r="F10" s="505"/>
      <c r="G10" s="16" t="str">
        <f>IF(OR($B10="",$C10="",$E10="",$F10&lt;an_initial,$F10&gt;an_final,$I10=FALSE),"",80*VLOOKUP(J10,Coef!$E$2:$F$17,2,FALSE))</f>
        <v/>
      </c>
      <c r="H10" s="58" t="str">
        <f t="shared" ref="H10:H73" si="0">IF(OR($B10="",$C10="",$E10="",$F10&gt;an_final,$I10=FALSE),"",IF($F10&gt;=an_initial,1,""))</f>
        <v/>
      </c>
      <c r="I10" s="349" t="b">
        <f t="shared" ref="I10:I73" si="1">IF(nume_candidat="",FALSE,ISNUMBER(SEARCH(nume_candidat,$B10)))</f>
        <v>0</v>
      </c>
      <c r="J10" s="357">
        <f t="shared" ref="J10:J41" si="2">LEN(B10)-LEN(SUBSTITUTE(B10,",",""))+1</f>
        <v>1</v>
      </c>
    </row>
    <row r="11" spans="1:10" s="33" customFormat="1">
      <c r="A11" s="37">
        <v>2</v>
      </c>
      <c r="B11" s="7"/>
      <c r="C11" s="7"/>
      <c r="D11" s="380"/>
      <c r="E11" s="7"/>
      <c r="F11" s="505"/>
      <c r="G11" s="16" t="str">
        <f>IF(OR($B11="",$C11="",$E11="",$F11&lt;an_initial,$F11&gt;an_final,$I11=FALSE),"",80*VLOOKUP(J11,Coef!$E$2:$F$17,2,FALSE))</f>
        <v/>
      </c>
      <c r="H11" s="58" t="str">
        <f t="shared" si="0"/>
        <v/>
      </c>
      <c r="I11" s="349" t="b">
        <f t="shared" si="1"/>
        <v>0</v>
      </c>
      <c r="J11" s="357">
        <f t="shared" si="2"/>
        <v>1</v>
      </c>
    </row>
    <row r="12" spans="1:10" s="33" customFormat="1">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Qmi+CTCx1CbCYJntk4lqPNav6h9oEZIACik/TRR03uDs6Oml0jLUvsPgWT7Thauc9ilsIKq9MW8MxUlCBx5HdA==" saltValue="j9rdL9jZ8x85bqYJ9Ik4Zw=="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2" sqref="B12"/>
    </sheetView>
  </sheetViews>
  <sheetFormatPr defaultRowHeight="14.5"/>
  <cols>
    <col min="1" max="2" width="36.54296875" bestFit="1" customWidth="1"/>
    <col min="3" max="3" width="33.6328125" bestFit="1" customWidth="1"/>
    <col min="4" max="4" width="36.54296875" bestFit="1" customWidth="1"/>
  </cols>
  <sheetData>
    <row r="1" spans="1:10">
      <c r="A1" s="35" t="s">
        <v>488</v>
      </c>
      <c r="C1" s="35" t="s">
        <v>484</v>
      </c>
      <c r="F1" s="35" t="s">
        <v>499</v>
      </c>
      <c r="J1" s="35" t="s">
        <v>510</v>
      </c>
    </row>
    <row r="2" spans="1:10">
      <c r="A2" t="s">
        <v>489</v>
      </c>
      <c r="C2" t="s">
        <v>498</v>
      </c>
      <c r="F2" t="s">
        <v>500</v>
      </c>
      <c r="J2" t="s">
        <v>511</v>
      </c>
    </row>
    <row r="3" spans="1:10">
      <c r="A3" t="s">
        <v>490</v>
      </c>
      <c r="C3" t="s">
        <v>497</v>
      </c>
      <c r="F3" t="s">
        <v>501</v>
      </c>
      <c r="J3" t="s">
        <v>512</v>
      </c>
    </row>
    <row r="4" spans="1:10">
      <c r="A4" t="s">
        <v>491</v>
      </c>
      <c r="C4" t="s">
        <v>1024</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65" t="s">
        <v>536</v>
      </c>
      <c r="B9" s="167"/>
      <c r="F9" t="s">
        <v>507</v>
      </c>
      <c r="J9" t="s">
        <v>518</v>
      </c>
    </row>
    <row r="10" spans="1:10">
      <c r="A10" s="177" t="s">
        <v>537</v>
      </c>
      <c r="B10" s="178">
        <v>2017</v>
      </c>
      <c r="F10" t="s">
        <v>508</v>
      </c>
      <c r="J10" t="s">
        <v>519</v>
      </c>
    </row>
    <row r="11" spans="1:10">
      <c r="A11" s="177" t="s">
        <v>538</v>
      </c>
      <c r="B11" s="178">
        <v>2021</v>
      </c>
      <c r="F11" t="s">
        <v>509</v>
      </c>
      <c r="J11" t="s">
        <v>520</v>
      </c>
    </row>
    <row r="12" spans="1:10">
      <c r="A12" s="179" t="s">
        <v>539</v>
      </c>
      <c r="B12" s="180">
        <f>an_final-an_initial+1</f>
        <v>5</v>
      </c>
      <c r="J12" t="s">
        <v>521</v>
      </c>
    </row>
    <row r="13" spans="1:10">
      <c r="J13" t="s">
        <v>522</v>
      </c>
    </row>
    <row r="14" spans="1:10">
      <c r="J14" t="s">
        <v>523</v>
      </c>
    </row>
    <row r="15" spans="1:10">
      <c r="A15" s="165" t="s">
        <v>803</v>
      </c>
      <c r="B15" s="166"/>
      <c r="C15" s="167"/>
      <c r="J15" t="s">
        <v>524</v>
      </c>
    </row>
    <row r="16" spans="1:10">
      <c r="A16" s="168"/>
      <c r="B16" s="169" t="s">
        <v>817</v>
      </c>
      <c r="C16" s="170" t="s">
        <v>818</v>
      </c>
      <c r="J16" t="s">
        <v>525</v>
      </c>
    </row>
    <row r="17" spans="1:10">
      <c r="A17" s="171" t="s">
        <v>813</v>
      </c>
      <c r="B17" s="172">
        <v>100</v>
      </c>
      <c r="C17" s="173">
        <v>50</v>
      </c>
      <c r="J17" t="s">
        <v>526</v>
      </c>
    </row>
    <row r="18" spans="1:10">
      <c r="A18" s="171" t="s">
        <v>814</v>
      </c>
      <c r="B18" s="172">
        <v>50</v>
      </c>
      <c r="C18" s="173">
        <v>25</v>
      </c>
      <c r="J18" t="s">
        <v>527</v>
      </c>
    </row>
    <row r="19" spans="1:10">
      <c r="A19" s="174" t="s">
        <v>815</v>
      </c>
      <c r="B19" s="175">
        <v>25</v>
      </c>
      <c r="C19" s="176">
        <v>10</v>
      </c>
      <c r="J19" t="s">
        <v>528</v>
      </c>
    </row>
    <row r="20" spans="1:10">
      <c r="J20" t="s">
        <v>529</v>
      </c>
    </row>
    <row r="21" spans="1:10">
      <c r="A21" s="165" t="s">
        <v>820</v>
      </c>
      <c r="B21" s="166"/>
      <c r="C21" s="166"/>
      <c r="D21" s="166"/>
      <c r="E21" s="167"/>
      <c r="J21" t="s">
        <v>530</v>
      </c>
    </row>
    <row r="22" spans="1:10">
      <c r="A22" s="174"/>
      <c r="B22" s="169" t="s">
        <v>821</v>
      </c>
      <c r="C22" s="169" t="s">
        <v>822</v>
      </c>
      <c r="D22" s="169" t="s">
        <v>823</v>
      </c>
      <c r="E22" s="170" t="s">
        <v>824</v>
      </c>
      <c r="J22" t="s">
        <v>531</v>
      </c>
    </row>
    <row r="23" spans="1:10">
      <c r="A23" s="174" t="s">
        <v>813</v>
      </c>
      <c r="B23" s="172">
        <v>100</v>
      </c>
      <c r="C23" s="172">
        <v>90</v>
      </c>
      <c r="D23" s="172">
        <v>80</v>
      </c>
      <c r="E23" s="173">
        <v>70</v>
      </c>
      <c r="J23" t="s">
        <v>532</v>
      </c>
    </row>
    <row r="24" spans="1:10">
      <c r="A24" s="171" t="s">
        <v>814</v>
      </c>
      <c r="B24" s="175">
        <v>50</v>
      </c>
      <c r="C24" s="175">
        <v>45</v>
      </c>
      <c r="D24" s="175">
        <v>40</v>
      </c>
      <c r="E24" s="176">
        <v>35</v>
      </c>
      <c r="J24" t="s">
        <v>533</v>
      </c>
    </row>
    <row r="25" spans="1:10">
      <c r="J25" t="s">
        <v>534</v>
      </c>
    </row>
    <row r="26" spans="1:10">
      <c r="A26" s="165" t="s">
        <v>828</v>
      </c>
      <c r="B26" s="166"/>
      <c r="C26" s="167"/>
      <c r="J26" t="s">
        <v>1066</v>
      </c>
    </row>
    <row r="27" spans="1:10">
      <c r="A27" s="177" t="s">
        <v>830</v>
      </c>
      <c r="B27" s="182" t="s">
        <v>831</v>
      </c>
      <c r="C27" s="178" t="s">
        <v>832</v>
      </c>
      <c r="J27" t="s">
        <v>535</v>
      </c>
    </row>
    <row r="28" spans="1:10">
      <c r="A28" s="179">
        <v>50</v>
      </c>
      <c r="B28" s="183">
        <v>25</v>
      </c>
      <c r="C28" s="180">
        <v>10</v>
      </c>
    </row>
    <row r="30" spans="1:10">
      <c r="A30" s="165" t="s">
        <v>840</v>
      </c>
      <c r="B30" s="166"/>
      <c r="C30" s="167"/>
    </row>
    <row r="31" spans="1:10">
      <c r="A31" s="177" t="s">
        <v>841</v>
      </c>
      <c r="B31" s="182" t="s">
        <v>842</v>
      </c>
      <c r="C31" s="178" t="s">
        <v>843</v>
      </c>
    </row>
    <row r="32" spans="1:10">
      <c r="A32" s="179">
        <v>5</v>
      </c>
      <c r="B32" s="183">
        <v>10</v>
      </c>
      <c r="C32" s="180">
        <v>2</v>
      </c>
    </row>
    <row r="34" spans="1:14">
      <c r="A34" s="165" t="s">
        <v>846</v>
      </c>
      <c r="B34" s="166"/>
      <c r="C34" s="167"/>
    </row>
    <row r="35" spans="1:14">
      <c r="A35" s="177" t="s">
        <v>848</v>
      </c>
      <c r="B35" s="182" t="s">
        <v>849</v>
      </c>
      <c r="C35" s="178" t="s">
        <v>847</v>
      </c>
    </row>
    <row r="36" spans="1:14">
      <c r="A36" s="187">
        <v>50</v>
      </c>
      <c r="B36" s="188">
        <v>20</v>
      </c>
      <c r="C36" s="189">
        <v>5</v>
      </c>
      <c r="N36" s="164"/>
    </row>
    <row r="37" spans="1:14">
      <c r="N37" s="164"/>
    </row>
    <row r="38" spans="1:14">
      <c r="A38" s="165" t="s">
        <v>855</v>
      </c>
      <c r="B38" s="167"/>
      <c r="N38" s="164"/>
    </row>
    <row r="39" spans="1:14">
      <c r="A39" s="177" t="s">
        <v>853</v>
      </c>
      <c r="B39" s="178" t="s">
        <v>854</v>
      </c>
    </row>
    <row r="40" spans="1:14">
      <c r="A40" s="179">
        <v>5</v>
      </c>
      <c r="B40" s="180">
        <v>5</v>
      </c>
    </row>
    <row r="42" spans="1:14">
      <c r="A42" s="190" t="s">
        <v>856</v>
      </c>
      <c r="B42" s="166"/>
      <c r="C42" s="167"/>
    </row>
    <row r="43" spans="1:14">
      <c r="A43" s="177" t="s">
        <v>857</v>
      </c>
      <c r="B43" s="182" t="s">
        <v>858</v>
      </c>
      <c r="C43" s="178" t="s">
        <v>859</v>
      </c>
    </row>
    <row r="44" spans="1:14">
      <c r="A44" s="179">
        <v>10</v>
      </c>
      <c r="B44" s="183">
        <v>10</v>
      </c>
      <c r="C44" s="180">
        <v>5</v>
      </c>
    </row>
    <row r="46" spans="1:14">
      <c r="A46" t="s">
        <v>864</v>
      </c>
    </row>
    <row r="47" spans="1:14">
      <c r="A47" s="164" t="s">
        <v>865</v>
      </c>
      <c r="B47" s="164" t="s">
        <v>866</v>
      </c>
      <c r="C47" s="164" t="s">
        <v>867</v>
      </c>
      <c r="D47" s="164" t="s">
        <v>868</v>
      </c>
    </row>
    <row r="48" spans="1:14">
      <c r="A48" s="191">
        <v>120</v>
      </c>
      <c r="B48" s="191">
        <v>60</v>
      </c>
      <c r="C48" s="191">
        <v>40</v>
      </c>
      <c r="D48" s="191">
        <v>20</v>
      </c>
    </row>
    <row r="50" spans="1:5">
      <c r="A50" t="s">
        <v>872</v>
      </c>
    </row>
    <row r="51" spans="1:5">
      <c r="A51" s="164" t="s">
        <v>865</v>
      </c>
      <c r="B51" s="164" t="s">
        <v>873</v>
      </c>
    </row>
    <row r="52" spans="1:5">
      <c r="A52" s="164">
        <v>200</v>
      </c>
      <c r="B52" s="191">
        <v>50</v>
      </c>
    </row>
    <row r="54" spans="1:5">
      <c r="A54" t="s">
        <v>876</v>
      </c>
    </row>
    <row r="55" spans="1:5" ht="18.5">
      <c r="B55" s="181" t="s">
        <v>755</v>
      </c>
      <c r="C55" s="181" t="s">
        <v>756</v>
      </c>
      <c r="D55" s="181" t="s">
        <v>757</v>
      </c>
    </row>
    <row r="56" spans="1:5">
      <c r="A56" s="191" t="s">
        <v>786</v>
      </c>
      <c r="B56" s="191">
        <v>50</v>
      </c>
      <c r="C56" s="191">
        <v>5</v>
      </c>
      <c r="D56">
        <v>3</v>
      </c>
    </row>
    <row r="57" spans="1:5">
      <c r="A57" s="191" t="s">
        <v>787</v>
      </c>
      <c r="B57" s="191">
        <v>20</v>
      </c>
      <c r="C57" s="191">
        <v>2</v>
      </c>
      <c r="D57">
        <v>3</v>
      </c>
    </row>
    <row r="59" spans="1:5">
      <c r="A59" t="s">
        <v>879</v>
      </c>
    </row>
    <row r="60" spans="1:5">
      <c r="A60" s="164" t="s">
        <v>880</v>
      </c>
      <c r="B60" s="164" t="s">
        <v>462</v>
      </c>
    </row>
    <row r="61" spans="1:5">
      <c r="A61" s="191">
        <v>15</v>
      </c>
      <c r="B61" s="191">
        <v>10</v>
      </c>
    </row>
    <row r="63" spans="1:5">
      <c r="A63" t="s">
        <v>890</v>
      </c>
    </row>
    <row r="64" spans="1:5">
      <c r="A64" t="s">
        <v>886</v>
      </c>
      <c r="B64" t="s">
        <v>887</v>
      </c>
      <c r="C64" t="s">
        <v>888</v>
      </c>
      <c r="D64" t="s">
        <v>889</v>
      </c>
      <c r="E64" t="s">
        <v>885</v>
      </c>
    </row>
    <row r="65" spans="1:8">
      <c r="A65" s="164">
        <v>10</v>
      </c>
      <c r="B65" s="164">
        <v>10</v>
      </c>
      <c r="C65" s="164">
        <v>10</v>
      </c>
      <c r="D65" s="164">
        <v>50</v>
      </c>
      <c r="E65" s="164">
        <v>10</v>
      </c>
    </row>
    <row r="66" spans="1:8">
      <c r="B66" s="164"/>
    </row>
    <row r="67" spans="1:8">
      <c r="A67" t="s">
        <v>895</v>
      </c>
      <c r="B67" s="164"/>
    </row>
    <row r="68" spans="1:8">
      <c r="A68" t="s">
        <v>897</v>
      </c>
      <c r="B68" t="s">
        <v>898</v>
      </c>
      <c r="C68" t="s">
        <v>896</v>
      </c>
    </row>
    <row r="69" spans="1:8">
      <c r="A69" s="164">
        <v>60</v>
      </c>
      <c r="B69" s="164">
        <v>30</v>
      </c>
      <c r="C69" s="164">
        <v>15</v>
      </c>
    </row>
    <row r="70" spans="1:8">
      <c r="B70" s="164"/>
    </row>
    <row r="71" spans="1:8" ht="15.75" customHeight="1">
      <c r="A71" s="161" t="s">
        <v>915</v>
      </c>
      <c r="B71" s="161"/>
      <c r="C71" s="161"/>
      <c r="D71" s="161"/>
      <c r="E71" s="161"/>
      <c r="F71" s="161"/>
      <c r="G71" s="161"/>
      <c r="H71" s="161"/>
    </row>
    <row r="72" spans="1:8">
      <c r="A72" t="s">
        <v>907</v>
      </c>
      <c r="B72" t="s">
        <v>908</v>
      </c>
      <c r="C72" t="s">
        <v>909</v>
      </c>
      <c r="D72" t="s">
        <v>910</v>
      </c>
      <c r="E72" t="s">
        <v>911</v>
      </c>
      <c r="F72" t="s">
        <v>913</v>
      </c>
      <c r="G72" t="s">
        <v>914</v>
      </c>
    </row>
    <row r="73" spans="1:8">
      <c r="A73">
        <f>150*6</f>
        <v>900</v>
      </c>
      <c r="B73">
        <f>150*5</f>
        <v>750</v>
      </c>
      <c r="C73">
        <f>150*3</f>
        <v>450</v>
      </c>
      <c r="D73">
        <f>150*2</f>
        <v>300</v>
      </c>
      <c r="E73">
        <v>100</v>
      </c>
      <c r="F73">
        <v>30</v>
      </c>
      <c r="G73">
        <v>15</v>
      </c>
    </row>
    <row r="75" spans="1:8" ht="15.5">
      <c r="A75" s="161" t="s">
        <v>917</v>
      </c>
    </row>
    <row r="76" spans="1:8">
      <c r="A76" t="s">
        <v>916</v>
      </c>
      <c r="B76" t="s">
        <v>912</v>
      </c>
      <c r="C76" t="s">
        <v>913</v>
      </c>
      <c r="D76" t="s">
        <v>914</v>
      </c>
    </row>
    <row r="77" spans="1:8">
      <c r="A77">
        <v>100</v>
      </c>
      <c r="B77">
        <v>60</v>
      </c>
      <c r="C77">
        <v>30</v>
      </c>
      <c r="D77">
        <v>15</v>
      </c>
    </row>
    <row r="79" spans="1:8" ht="15.5">
      <c r="A79" s="161" t="s">
        <v>928</v>
      </c>
      <c r="B79" s="161"/>
      <c r="C79" s="161"/>
      <c r="D79" s="161"/>
      <c r="E79" s="161"/>
      <c r="F79" s="161"/>
      <c r="G79" s="161"/>
    </row>
    <row r="80" spans="1:8">
      <c r="A80" s="197" t="s">
        <v>921</v>
      </c>
      <c r="B80" s="197" t="s">
        <v>920</v>
      </c>
    </row>
    <row r="81" spans="1:10">
      <c r="A81">
        <v>200</v>
      </c>
      <c r="B81">
        <v>100</v>
      </c>
    </row>
    <row r="83" spans="1:10" ht="15.5">
      <c r="A83" s="199" t="s">
        <v>922</v>
      </c>
      <c r="B83" s="199"/>
      <c r="C83" s="199"/>
      <c r="D83" s="198"/>
      <c r="E83" s="198"/>
      <c r="F83" s="198"/>
      <c r="G83" s="198"/>
      <c r="H83" s="198"/>
      <c r="I83" s="198"/>
    </row>
    <row r="84" spans="1:10" ht="15.5">
      <c r="A84" s="200" t="s">
        <v>548</v>
      </c>
      <c r="B84" s="200" t="s">
        <v>549</v>
      </c>
      <c r="C84" s="201" t="s">
        <v>926</v>
      </c>
      <c r="J84" s="198"/>
    </row>
    <row r="85" spans="1:10">
      <c r="A85" s="202">
        <v>200</v>
      </c>
      <c r="B85" s="202">
        <v>100</v>
      </c>
      <c r="C85" s="202">
        <v>100</v>
      </c>
    </row>
    <row r="87" spans="1:10" ht="15.5">
      <c r="A87" s="161" t="s">
        <v>927</v>
      </c>
      <c r="B87" s="161"/>
      <c r="C87" s="161"/>
      <c r="D87" s="161"/>
      <c r="E87" s="161"/>
      <c r="F87" s="161"/>
      <c r="G87" s="161"/>
    </row>
    <row r="88" spans="1:10">
      <c r="A88" t="s">
        <v>715</v>
      </c>
      <c r="B88" t="s">
        <v>716</v>
      </c>
      <c r="C88" t="s">
        <v>717</v>
      </c>
    </row>
    <row r="89" spans="1:10">
      <c r="A89">
        <v>10</v>
      </c>
      <c r="B89">
        <v>8</v>
      </c>
      <c r="C89">
        <v>3</v>
      </c>
    </row>
    <row r="91" spans="1:10" ht="15.5">
      <c r="A91" s="161" t="s">
        <v>934</v>
      </c>
      <c r="B91" s="161" t="s">
        <v>724</v>
      </c>
    </row>
    <row r="92" spans="1:10">
      <c r="B92" t="s">
        <v>935</v>
      </c>
      <c r="C92" t="s">
        <v>936</v>
      </c>
      <c r="D92" t="s">
        <v>937</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939</v>
      </c>
    </row>
    <row r="100" spans="1:8">
      <c r="B100" t="s">
        <v>935</v>
      </c>
      <c r="C100" t="s">
        <v>936</v>
      </c>
      <c r="D100" t="s">
        <v>937</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5">
      <c r="A106" s="161" t="s">
        <v>946</v>
      </c>
      <c r="B106" s="161"/>
      <c r="C106" s="161"/>
      <c r="D106" s="161"/>
      <c r="E106" s="161"/>
      <c r="F106" s="161"/>
      <c r="G106" s="161"/>
      <c r="H106" s="161"/>
    </row>
    <row r="107" spans="1:8">
      <c r="A107" t="s">
        <v>948</v>
      </c>
      <c r="B107" t="s">
        <v>949</v>
      </c>
      <c r="C107" t="s">
        <v>947</v>
      </c>
    </row>
    <row r="108" spans="1:8">
      <c r="A108">
        <v>0.75</v>
      </c>
      <c r="B108">
        <v>0.6</v>
      </c>
      <c r="C108">
        <v>0.5</v>
      </c>
    </row>
    <row r="110" spans="1:8" ht="15.75" customHeight="1">
      <c r="A110" s="161" t="s">
        <v>950</v>
      </c>
      <c r="B110" s="161"/>
      <c r="C110" s="161"/>
      <c r="D110" s="161"/>
      <c r="E110" s="161"/>
      <c r="F110" s="161"/>
      <c r="G110" s="161"/>
      <c r="H110" s="161"/>
    </row>
    <row r="111" spans="1:8">
      <c r="A111" t="s">
        <v>951</v>
      </c>
      <c r="B111" t="s">
        <v>952</v>
      </c>
      <c r="C111" t="s">
        <v>953</v>
      </c>
      <c r="D111" t="s">
        <v>954</v>
      </c>
    </row>
    <row r="112" spans="1:8">
      <c r="A112">
        <v>30</v>
      </c>
      <c r="B112">
        <v>15</v>
      </c>
      <c r="C112">
        <v>10</v>
      </c>
      <c r="D112">
        <v>5</v>
      </c>
    </row>
    <row r="114" spans="1:8" ht="15.5">
      <c r="A114" s="342" t="s">
        <v>956</v>
      </c>
      <c r="B114" s="342"/>
      <c r="C114" s="342"/>
      <c r="D114" s="342"/>
      <c r="E114" s="342"/>
      <c r="F114" s="342"/>
      <c r="G114" s="342"/>
      <c r="H114" s="342"/>
    </row>
    <row r="115" spans="1:8">
      <c r="A115" t="s">
        <v>958</v>
      </c>
      <c r="B115" t="s">
        <v>959</v>
      </c>
      <c r="C115" t="s">
        <v>960</v>
      </c>
      <c r="D115" t="s">
        <v>961</v>
      </c>
    </row>
    <row r="116" spans="1:8">
      <c r="A116">
        <v>0.3</v>
      </c>
      <c r="B116">
        <v>0.4</v>
      </c>
      <c r="C116">
        <v>0.4</v>
      </c>
      <c r="D116">
        <v>0.3</v>
      </c>
    </row>
    <row r="118" spans="1:8" ht="15.5">
      <c r="A118" s="195" t="s">
        <v>976</v>
      </c>
      <c r="B118" s="195"/>
      <c r="C118" s="195"/>
      <c r="D118" s="195"/>
      <c r="E118" s="195"/>
      <c r="F118" s="195"/>
    </row>
    <row r="119" spans="1:8">
      <c r="A119" s="164" t="s">
        <v>966</v>
      </c>
      <c r="B119" s="164" t="s">
        <v>967</v>
      </c>
    </row>
    <row r="120" spans="1:8">
      <c r="A120">
        <v>10</v>
      </c>
      <c r="B120">
        <v>8</v>
      </c>
    </row>
    <row r="122" spans="1:8">
      <c r="A122" t="s">
        <v>1040</v>
      </c>
    </row>
    <row r="123" spans="1:8" ht="18.5">
      <c r="A123" s="191" t="s">
        <v>1045</v>
      </c>
      <c r="B123" s="191" t="s">
        <v>1041</v>
      </c>
      <c r="C123" s="191" t="str">
        <f>CONCATENATE("Sub îndrumarea comisiei care include ",functie," ",nume_candidat)</f>
        <v>Sub îndrumarea comisiei care include Șef de lucrări Cristina-Maria POVIAN</v>
      </c>
    </row>
    <row r="124" spans="1:8">
      <c r="A124">
        <v>50</v>
      </c>
      <c r="B124">
        <v>10</v>
      </c>
      <c r="C124">
        <v>5</v>
      </c>
    </row>
    <row r="126" spans="1:8" ht="15.5">
      <c r="A126" s="195" t="s">
        <v>975</v>
      </c>
      <c r="B126" s="195"/>
      <c r="C126" s="195"/>
      <c r="D126" s="195"/>
      <c r="E126" s="195"/>
    </row>
    <row r="127" spans="1:8">
      <c r="A127" t="s">
        <v>972</v>
      </c>
      <c r="B127" t="s">
        <v>973</v>
      </c>
      <c r="C127" t="s">
        <v>974</v>
      </c>
    </row>
    <row r="128" spans="1:8">
      <c r="A128" s="191">
        <v>20</v>
      </c>
      <c r="B128" s="191">
        <v>5</v>
      </c>
      <c r="C128" s="191">
        <v>2</v>
      </c>
    </row>
    <row r="130" spans="1:12">
      <c r="A130" t="s">
        <v>982</v>
      </c>
    </row>
    <row r="131" spans="1:12">
      <c r="A131" t="s">
        <v>984</v>
      </c>
      <c r="B131" t="s">
        <v>985</v>
      </c>
      <c r="C131" t="s">
        <v>986</v>
      </c>
      <c r="D131" t="s">
        <v>987</v>
      </c>
      <c r="E131" t="s">
        <v>988</v>
      </c>
      <c r="F131" t="s">
        <v>989</v>
      </c>
    </row>
    <row r="132" spans="1:12">
      <c r="A132" s="205">
        <v>50</v>
      </c>
      <c r="B132" s="206">
        <v>25</v>
      </c>
      <c r="C132" s="207">
        <v>10</v>
      </c>
      <c r="D132" s="205">
        <v>20</v>
      </c>
      <c r="E132" s="206">
        <v>10</v>
      </c>
      <c r="F132" s="207">
        <v>5</v>
      </c>
    </row>
    <row r="134" spans="1:12">
      <c r="A134" t="s">
        <v>983</v>
      </c>
    </row>
    <row r="135" spans="1:12">
      <c r="A135" t="s">
        <v>984</v>
      </c>
      <c r="B135" t="s">
        <v>985</v>
      </c>
      <c r="C135" t="s">
        <v>986</v>
      </c>
      <c r="D135" t="s">
        <v>987</v>
      </c>
      <c r="E135" t="s">
        <v>988</v>
      </c>
      <c r="F135" t="s">
        <v>989</v>
      </c>
    </row>
    <row r="136" spans="1:12">
      <c r="A136">
        <v>10</v>
      </c>
      <c r="B136">
        <v>6</v>
      </c>
      <c r="C136">
        <v>4</v>
      </c>
      <c r="D136">
        <v>5</v>
      </c>
      <c r="E136">
        <v>3</v>
      </c>
      <c r="F136">
        <v>2</v>
      </c>
    </row>
    <row r="139" spans="1:12">
      <c r="A139" t="s">
        <v>1004</v>
      </c>
    </row>
    <row r="140" spans="1:12" ht="333.5">
      <c r="A140" s="208" t="s">
        <v>992</v>
      </c>
      <c r="B140" s="209" t="s">
        <v>993</v>
      </c>
      <c r="C140" s="209" t="s">
        <v>994</v>
      </c>
      <c r="D140" s="210" t="s">
        <v>995</v>
      </c>
      <c r="E140" s="208" t="s">
        <v>996</v>
      </c>
      <c r="F140" s="209" t="s">
        <v>997</v>
      </c>
      <c r="G140" s="209" t="s">
        <v>998</v>
      </c>
      <c r="H140" s="210" t="s">
        <v>999</v>
      </c>
      <c r="I140" s="208" t="s">
        <v>1000</v>
      </c>
      <c r="K140" s="209" t="s">
        <v>1002</v>
      </c>
      <c r="L140" s="210" t="s">
        <v>1003</v>
      </c>
    </row>
    <row r="141" spans="1:12" ht="246.5">
      <c r="A141" s="208">
        <v>400</v>
      </c>
      <c r="B141" s="209">
        <v>200</v>
      </c>
      <c r="C141" s="209">
        <v>100</v>
      </c>
      <c r="D141" s="210">
        <v>50</v>
      </c>
      <c r="E141" s="208">
        <v>200</v>
      </c>
      <c r="F141" s="209">
        <v>100</v>
      </c>
      <c r="G141" s="209">
        <v>50</v>
      </c>
      <c r="H141" s="210">
        <v>25</v>
      </c>
      <c r="I141" s="208">
        <v>20</v>
      </c>
      <c r="J141" s="209" t="s">
        <v>1001</v>
      </c>
      <c r="K141" s="209">
        <v>10</v>
      </c>
      <c r="L141" s="210">
        <v>5</v>
      </c>
    </row>
    <row r="142" spans="1:12">
      <c r="J142" s="209">
        <v>10</v>
      </c>
    </row>
    <row r="143" spans="1:12" ht="15.5">
      <c r="A143" s="343" t="s">
        <v>1006</v>
      </c>
      <c r="B143" s="343"/>
      <c r="C143" s="343"/>
      <c r="D143" s="343"/>
      <c r="E143" s="343"/>
    </row>
    <row r="144" spans="1:12">
      <c r="A144" s="206" t="s">
        <v>1007</v>
      </c>
      <c r="B144" s="211" t="s">
        <v>1008</v>
      </c>
    </row>
    <row r="145" spans="1:3">
      <c r="A145" s="206">
        <v>100</v>
      </c>
      <c r="B145" s="207">
        <v>50</v>
      </c>
    </row>
    <row r="147" spans="1:3" ht="29">
      <c r="A147" s="185" t="s">
        <v>1010</v>
      </c>
      <c r="B147" s="186" t="s">
        <v>606</v>
      </c>
      <c r="C147" s="186" t="s">
        <v>606</v>
      </c>
    </row>
    <row r="148" spans="1:3">
      <c r="A148" s="212" t="s">
        <v>1011</v>
      </c>
      <c r="B148" s="212" t="s">
        <v>1012</v>
      </c>
    </row>
    <row r="149" spans="1:3">
      <c r="A149" s="186">
        <v>10</v>
      </c>
      <c r="B149" s="186">
        <v>5</v>
      </c>
    </row>
  </sheetData>
  <sheetProtection algorithmName="SHA-512" hashValue="5+UUziZJjQP8WIULoEc9Ypt8Tvwcnu9E1PXpcacSQGxUi7hFr4+JF8fqlpP2RbDIkZX3hUGu3BL0v9PjUG+9jA==" saltValue="w4GAplyF3tBtHIAqEUzcwg=="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topLeftCell="A21" zoomScaleNormal="100" workbookViewId="0">
      <selection activeCell="C12" sqref="C12"/>
    </sheetView>
  </sheetViews>
  <sheetFormatPr defaultColWidth="9.08984375" defaultRowHeight="15.5"/>
  <cols>
    <col min="1" max="1" width="5.6328125" style="60" customWidth="1"/>
    <col min="2" max="2" width="36.6328125" style="64" customWidth="1"/>
    <col min="3" max="3" width="38.453125" style="64" customWidth="1"/>
    <col min="4" max="4" width="27.453125" style="64" customWidth="1"/>
    <col min="5" max="5" width="38.453125" style="64" customWidth="1"/>
    <col min="6" max="6" width="8.6328125" style="64" customWidth="1"/>
    <col min="7" max="7" width="12.36328125" style="64" customWidth="1"/>
    <col min="8" max="8" width="10.6328125" style="70" hidden="1" customWidth="1"/>
    <col min="9" max="9" width="9.08984375" style="71" hidden="1" customWidth="1"/>
    <col min="10" max="10" width="9.08984375" style="64" hidden="1" customWidth="1"/>
    <col min="11" max="25" width="9.08984375" style="64" customWidth="1"/>
    <col min="26" max="16384" width="9.08984375" style="64"/>
  </cols>
  <sheetData>
    <row r="1" spans="1:10" s="60" customFormat="1">
      <c r="A1" s="59" t="s">
        <v>483</v>
      </c>
      <c r="F1" s="61"/>
      <c r="G1" s="63"/>
      <c r="H1" s="62"/>
      <c r="I1" s="289"/>
    </row>
    <row r="2" spans="1:10" s="60" customFormat="1">
      <c r="A2" s="400" t="str">
        <f>IF(ISBLANK(facultate), IF(ISBLANK(departament),"","Departament " &amp; departament), "Facultatea " &amp; facultate)</f>
        <v>Facultatea Arhitectură și Urbanism</v>
      </c>
      <c r="F2" s="61"/>
      <c r="G2" s="63"/>
      <c r="H2" s="62"/>
      <c r="I2" s="289"/>
    </row>
    <row r="3" spans="1:10" s="60" customFormat="1">
      <c r="A3" s="400" t="str">
        <f>IF(ISBLANK(departament),"","Departamentul " &amp; departament)</f>
        <v>Departamentul Arhitectură</v>
      </c>
      <c r="F3" s="61"/>
      <c r="G3" s="63"/>
      <c r="H3" s="62"/>
      <c r="I3" s="289"/>
    </row>
    <row r="4" spans="1:10">
      <c r="A4" s="554" t="s">
        <v>905</v>
      </c>
      <c r="B4" s="554"/>
      <c r="C4" s="554"/>
      <c r="D4" s="554"/>
      <c r="E4" s="554"/>
      <c r="F4" s="554"/>
      <c r="G4" s="554"/>
      <c r="H4" s="226"/>
      <c r="I4" s="291"/>
    </row>
    <row r="5" spans="1:10" ht="15.75" customHeight="1">
      <c r="A5" s="560" t="s">
        <v>924</v>
      </c>
      <c r="B5" s="554"/>
      <c r="C5" s="554"/>
      <c r="D5" s="554"/>
      <c r="E5" s="554"/>
      <c r="F5" s="554"/>
      <c r="G5" s="554"/>
      <c r="H5" s="226"/>
    </row>
    <row r="6" spans="1:10" ht="13.5" customHeight="1">
      <c r="G6" s="369" t="str">
        <f>CONCATENATE(functie," ",nume_candidat)</f>
        <v>Șef de lucrări Cristina-Maria POVIAN</v>
      </c>
    </row>
    <row r="7" spans="1:10" s="33" customFormat="1" ht="15.75" customHeight="1">
      <c r="A7" s="551" t="s">
        <v>338</v>
      </c>
      <c r="B7" s="551" t="s">
        <v>0</v>
      </c>
      <c r="C7" s="551" t="s">
        <v>1</v>
      </c>
      <c r="D7" s="552" t="s">
        <v>1030</v>
      </c>
      <c r="E7" s="552" t="s">
        <v>1029</v>
      </c>
      <c r="F7" s="551" t="s">
        <v>2</v>
      </c>
      <c r="G7" s="552" t="s">
        <v>544</v>
      </c>
      <c r="H7" s="217" t="s">
        <v>4</v>
      </c>
      <c r="I7" s="558" t="s">
        <v>541</v>
      </c>
      <c r="J7" s="561" t="s">
        <v>551</v>
      </c>
    </row>
    <row r="8" spans="1:10" s="33" customFormat="1" ht="31">
      <c r="A8" s="551"/>
      <c r="B8" s="551"/>
      <c r="C8" s="551"/>
      <c r="D8" s="553"/>
      <c r="E8" s="553"/>
      <c r="F8" s="551"/>
      <c r="G8" s="553"/>
      <c r="H8" s="370" t="str">
        <f>CONCATENATE("ultimii                                  ",durata_evaluare," ani")</f>
        <v>ultimii                                  5 ani</v>
      </c>
      <c r="I8" s="558"/>
      <c r="J8" s="561"/>
    </row>
    <row r="9" spans="1:10" s="33" customFormat="1" ht="16" thickBot="1">
      <c r="A9" s="88"/>
      <c r="B9" s="65"/>
      <c r="C9" s="65"/>
      <c r="D9" s="65"/>
      <c r="E9" s="65"/>
      <c r="F9" s="162"/>
      <c r="G9" s="356">
        <f>SUMIF(G10:G1010,"&gt;0")</f>
        <v>951.5</v>
      </c>
      <c r="H9" s="371">
        <f>SUMIF(H10:H1259,"&gt;0")</f>
        <v>16</v>
      </c>
      <c r="I9" s="298"/>
      <c r="J9" s="304"/>
    </row>
    <row r="10" spans="1:10" s="79" customFormat="1" ht="145.5" thickBot="1">
      <c r="A10" s="37">
        <v>1</v>
      </c>
      <c r="B10" s="7" t="s">
        <v>1349</v>
      </c>
      <c r="C10" s="520" t="s">
        <v>1350</v>
      </c>
      <c r="D10" s="521" t="s">
        <v>1351</v>
      </c>
      <c r="E10" s="13" t="s">
        <v>912</v>
      </c>
      <c r="F10" s="505">
        <v>2017</v>
      </c>
      <c r="G10" s="356">
        <f>IF(OR($B10="",$C10="",$D10="",$F10&lt;an_initial,$F10&gt;an_final,$I10=FALSE),"",(HLOOKUP(E10,ii12punctaje,2,FALSE))*VLOOKUP(J10,Coef!$E$2:$F$17,2,FALSE))</f>
        <v>54</v>
      </c>
      <c r="H10" s="372">
        <f t="shared" ref="H10:H73" si="0">IF(OR($B10="",$C10="",$D10="",$F10&gt;an_final,$I10=FALSE),"",IF($F10&gt;=an_initial,1,""))</f>
        <v>1</v>
      </c>
      <c r="I10" s="373" t="b">
        <f t="shared" ref="I10:I73" si="1">IF(nume_candidat="",FALSE,ISNUMBER(SEARCH(nume_candidat,$B10)))</f>
        <v>1</v>
      </c>
      <c r="J10" s="374">
        <f t="shared" ref="J10:J41" si="2">LEN(B10)-LEN(SUBSTITUTE(B10,",",""))+1</f>
        <v>2</v>
      </c>
    </row>
    <row r="11" spans="1:10" s="33" customFormat="1" ht="145.5" thickBot="1">
      <c r="A11" s="37">
        <v>2</v>
      </c>
      <c r="B11" s="380" t="s">
        <v>1348</v>
      </c>
      <c r="C11" s="380" t="s">
        <v>1352</v>
      </c>
      <c r="D11" s="521" t="s">
        <v>1353</v>
      </c>
      <c r="E11" s="7" t="s">
        <v>912</v>
      </c>
      <c r="F11" s="505">
        <v>2017</v>
      </c>
      <c r="G11" s="356">
        <f>IF(OR($B11="",$C11="",$D11="",$F11&lt;an_initial,$F11&gt;an_final,$I11=FALSE),"",(HLOOKUP(E11,ii12punctaje,2,FALSE))*VLOOKUP(J11,Coef!$E$2:$F$17,2,FALSE))</f>
        <v>48</v>
      </c>
      <c r="H11" s="372">
        <f t="shared" si="0"/>
        <v>1</v>
      </c>
      <c r="I11" s="373" t="b">
        <f t="shared" si="1"/>
        <v>1</v>
      </c>
      <c r="J11" s="374">
        <f t="shared" si="2"/>
        <v>3</v>
      </c>
    </row>
    <row r="12" spans="1:10" s="33" customFormat="1" ht="116.5" thickBot="1">
      <c r="A12" s="37">
        <v>3</v>
      </c>
      <c r="B12" s="520" t="s">
        <v>1354</v>
      </c>
      <c r="C12" s="520" t="s">
        <v>1355</v>
      </c>
      <c r="D12" s="521" t="s">
        <v>1356</v>
      </c>
      <c r="E12" s="196" t="s">
        <v>912</v>
      </c>
      <c r="F12" s="220">
        <v>2017</v>
      </c>
      <c r="G12" s="356">
        <f>IF(OR($B12="",$C12="",$D12="",$F12&lt;an_initial,$F12&gt;an_final,$I12=FALSE),"",(HLOOKUP(E12,ii12punctaje,2,FALSE))*VLOOKUP(J12,Coef!$E$2:$F$17,2,FALSE))</f>
        <v>42</v>
      </c>
      <c r="H12" s="372">
        <f t="shared" si="0"/>
        <v>1</v>
      </c>
      <c r="I12" s="373" t="b">
        <f t="shared" si="1"/>
        <v>1</v>
      </c>
      <c r="J12" s="374">
        <f t="shared" si="2"/>
        <v>4</v>
      </c>
    </row>
    <row r="13" spans="1:10" s="33" customFormat="1" ht="145.5" thickBot="1">
      <c r="A13" s="37">
        <v>4</v>
      </c>
      <c r="B13" s="520" t="s">
        <v>1357</v>
      </c>
      <c r="C13" s="520" t="s">
        <v>1358</v>
      </c>
      <c r="D13" s="521" t="s">
        <v>1359</v>
      </c>
      <c r="E13" s="6" t="s">
        <v>912</v>
      </c>
      <c r="F13" s="217">
        <v>2018</v>
      </c>
      <c r="G13" s="356">
        <f>IF(OR($B13="",$C13="",$D13="",$F13&lt;an_initial,$F13&gt;an_final,$I13=FALSE),"",(HLOOKUP(E13,ii12punctaje,2,FALSE))*VLOOKUP(J13,Coef!$E$2:$F$17,2,FALSE))</f>
        <v>54</v>
      </c>
      <c r="H13" s="372">
        <f t="shared" si="0"/>
        <v>1</v>
      </c>
      <c r="I13" s="373" t="b">
        <f t="shared" si="1"/>
        <v>1</v>
      </c>
      <c r="J13" s="374">
        <f t="shared" si="2"/>
        <v>2</v>
      </c>
    </row>
    <row r="14" spans="1:10" s="33" customFormat="1" ht="145.5" thickBot="1">
      <c r="A14" s="37">
        <v>5</v>
      </c>
      <c r="B14" s="520" t="s">
        <v>1357</v>
      </c>
      <c r="C14" s="520" t="s">
        <v>1360</v>
      </c>
      <c r="D14" s="521" t="s">
        <v>1361</v>
      </c>
      <c r="E14" s="6" t="s">
        <v>912</v>
      </c>
      <c r="F14" s="217">
        <v>2018</v>
      </c>
      <c r="G14" s="356">
        <f>IF(OR($B14="",$C14="",$D14="",$F14&lt;an_initial,$F14&gt;an_final,$I14=FALSE),"",(HLOOKUP(E14,ii12punctaje,2,FALSE))*VLOOKUP(J14,Coef!$E$2:$F$17,2,FALSE))</f>
        <v>54</v>
      </c>
      <c r="H14" s="372">
        <f t="shared" si="0"/>
        <v>1</v>
      </c>
      <c r="I14" s="373" t="b">
        <f t="shared" si="1"/>
        <v>1</v>
      </c>
      <c r="J14" s="374">
        <f t="shared" si="2"/>
        <v>2</v>
      </c>
    </row>
    <row r="15" spans="1:10" s="33" customFormat="1" ht="159.5" thickBot="1">
      <c r="A15" s="37">
        <v>6</v>
      </c>
      <c r="B15" s="520" t="s">
        <v>1362</v>
      </c>
      <c r="C15" s="520" t="s">
        <v>1363</v>
      </c>
      <c r="D15" s="522" t="s">
        <v>1364</v>
      </c>
      <c r="E15" s="6" t="s">
        <v>912</v>
      </c>
      <c r="F15" s="217">
        <v>2018</v>
      </c>
      <c r="G15" s="356">
        <f>IF(OR($B15="",$C15="",$D15="",$F15&lt;an_initial,$F15&gt;an_final,$I15=FALSE),"",(HLOOKUP(E15,ii12punctaje,2,FALSE))*VLOOKUP(J15,Coef!$E$2:$F$17,2,FALSE))</f>
        <v>54</v>
      </c>
      <c r="H15" s="372">
        <f t="shared" si="0"/>
        <v>1</v>
      </c>
      <c r="I15" s="373" t="b">
        <f t="shared" si="1"/>
        <v>1</v>
      </c>
      <c r="J15" s="374">
        <f t="shared" si="2"/>
        <v>2</v>
      </c>
    </row>
    <row r="16" spans="1:10" s="33" customFormat="1" ht="131" thickBot="1">
      <c r="A16" s="37">
        <v>7</v>
      </c>
      <c r="B16" s="523" t="s">
        <v>1318</v>
      </c>
      <c r="C16" s="520" t="s">
        <v>1365</v>
      </c>
      <c r="D16" s="520" t="s">
        <v>1367</v>
      </c>
      <c r="E16" s="6" t="s">
        <v>916</v>
      </c>
      <c r="F16" s="217">
        <v>2019</v>
      </c>
      <c r="G16" s="356">
        <f>IF(OR($B16="",$C16="",$D16="",$F16&lt;an_initial,$F16&gt;an_final,$I16=FALSE),"",(HLOOKUP(E16,ii12punctaje,2,FALSE))*VLOOKUP(J16,Coef!$E$2:$F$17,2,FALSE))</f>
        <v>100</v>
      </c>
      <c r="H16" s="372">
        <f t="shared" si="0"/>
        <v>1</v>
      </c>
      <c r="I16" s="373" t="b">
        <f t="shared" si="1"/>
        <v>1</v>
      </c>
      <c r="J16" s="374">
        <f t="shared" si="2"/>
        <v>1</v>
      </c>
    </row>
    <row r="17" spans="1:10" s="33" customFormat="1" ht="131" thickBot="1">
      <c r="A17" s="37">
        <v>8</v>
      </c>
      <c r="B17" s="6" t="s">
        <v>1318</v>
      </c>
      <c r="C17" s="520" t="s">
        <v>1366</v>
      </c>
      <c r="D17" s="520" t="s">
        <v>1368</v>
      </c>
      <c r="E17" s="6" t="s">
        <v>916</v>
      </c>
      <c r="F17" s="217">
        <v>2019</v>
      </c>
      <c r="G17" s="356">
        <f>IF(OR($B17="",$C17="",$D17="",$F17&lt;an_initial,$F17&gt;an_final,$I17=FALSE),"",(HLOOKUP(E17,ii12punctaje,2,FALSE))*VLOOKUP(J17,Coef!$E$2:$F$17,2,FALSE))</f>
        <v>100</v>
      </c>
      <c r="H17" s="372">
        <f t="shared" si="0"/>
        <v>1</v>
      </c>
      <c r="I17" s="373" t="b">
        <f t="shared" si="1"/>
        <v>1</v>
      </c>
      <c r="J17" s="374">
        <f t="shared" si="2"/>
        <v>1</v>
      </c>
    </row>
    <row r="18" spans="1:10" s="33" customFormat="1" ht="87.5" thickBot="1">
      <c r="A18" s="37">
        <v>9</v>
      </c>
      <c r="B18" s="6" t="s">
        <v>1318</v>
      </c>
      <c r="C18" s="520" t="s">
        <v>1369</v>
      </c>
      <c r="D18" s="520" t="s">
        <v>1370</v>
      </c>
      <c r="E18" s="6" t="s">
        <v>914</v>
      </c>
      <c r="F18" s="217">
        <v>2019</v>
      </c>
      <c r="G18" s="356">
        <f>IF(OR($B18="",$C18="",$D18="",$F18&lt;an_initial,$F18&gt;an_final,$I18=FALSE),"",(HLOOKUP(E18,ii12punctaje,2,FALSE))*VLOOKUP(J18,Coef!$E$2:$F$17,2,FALSE))</f>
        <v>15</v>
      </c>
      <c r="H18" s="372">
        <f t="shared" si="0"/>
        <v>1</v>
      </c>
      <c r="I18" s="373" t="b">
        <f t="shared" si="1"/>
        <v>1</v>
      </c>
      <c r="J18" s="374">
        <f t="shared" si="2"/>
        <v>1</v>
      </c>
    </row>
    <row r="19" spans="1:10" s="33" customFormat="1" ht="131" thickBot="1">
      <c r="A19" s="37">
        <v>10</v>
      </c>
      <c r="B19" s="6" t="s">
        <v>1318</v>
      </c>
      <c r="C19" s="520" t="s">
        <v>1371</v>
      </c>
      <c r="D19" s="520" t="s">
        <v>1372</v>
      </c>
      <c r="E19" s="6" t="s">
        <v>916</v>
      </c>
      <c r="F19" s="217">
        <v>2020</v>
      </c>
      <c r="G19" s="356">
        <f>IF(OR($B19="",$C19="",$D19="",$F19&lt;an_initial,$F19&gt;an_final,$I19=FALSE),"",(HLOOKUP(E19,ii12punctaje,2,FALSE))*VLOOKUP(J19,Coef!$E$2:$F$17,2,FALSE))</f>
        <v>100</v>
      </c>
      <c r="H19" s="372">
        <f t="shared" si="0"/>
        <v>1</v>
      </c>
      <c r="I19" s="373" t="b">
        <f t="shared" si="1"/>
        <v>1</v>
      </c>
      <c r="J19" s="374">
        <f t="shared" si="2"/>
        <v>1</v>
      </c>
    </row>
    <row r="20" spans="1:10" s="33" customFormat="1" ht="131" thickBot="1">
      <c r="A20" s="37">
        <v>11</v>
      </c>
      <c r="B20" s="6" t="s">
        <v>1318</v>
      </c>
      <c r="C20" s="520" t="s">
        <v>1373</v>
      </c>
      <c r="D20" s="520" t="s">
        <v>1374</v>
      </c>
      <c r="E20" s="6" t="s">
        <v>916</v>
      </c>
      <c r="F20" s="217">
        <v>2020</v>
      </c>
      <c r="G20" s="356">
        <f>IF(OR($B20="",$C20="",$D20="",$F20&lt;an_initial,$F20&gt;an_final,$I20=FALSE),"",(HLOOKUP(E20,ii12punctaje,2,FALSE))*VLOOKUP(J20,Coef!$E$2:$F$17,2,FALSE))</f>
        <v>100</v>
      </c>
      <c r="H20" s="372">
        <f t="shared" si="0"/>
        <v>1</v>
      </c>
      <c r="I20" s="373" t="b">
        <f t="shared" si="1"/>
        <v>1</v>
      </c>
      <c r="J20" s="374">
        <f t="shared" si="2"/>
        <v>1</v>
      </c>
    </row>
    <row r="21" spans="1:10" s="33" customFormat="1" ht="73" thickBot="1">
      <c r="A21" s="37">
        <v>12</v>
      </c>
      <c r="B21" s="6" t="s">
        <v>1318</v>
      </c>
      <c r="C21" s="520" t="s">
        <v>1375</v>
      </c>
      <c r="D21" s="520" t="s">
        <v>1376</v>
      </c>
      <c r="E21" s="6" t="s">
        <v>916</v>
      </c>
      <c r="F21" s="217">
        <v>2020</v>
      </c>
      <c r="G21" s="356">
        <f>IF(OR($B21="",$C21="",$D21="",$F21&lt;an_initial,$F21&gt;an_final,$I21=FALSE),"",(HLOOKUP(E21,ii12punctaje,2,FALSE))*VLOOKUP(J21,Coef!$E$2:$F$17,2,FALSE))</f>
        <v>100</v>
      </c>
      <c r="H21" s="372">
        <f t="shared" si="0"/>
        <v>1</v>
      </c>
      <c r="I21" s="373" t="b">
        <f t="shared" si="1"/>
        <v>1</v>
      </c>
      <c r="J21" s="374">
        <f t="shared" si="2"/>
        <v>1</v>
      </c>
    </row>
    <row r="22" spans="1:10" s="33" customFormat="1" ht="116.5" thickBot="1">
      <c r="A22" s="37">
        <v>13</v>
      </c>
      <c r="B22" s="520" t="s">
        <v>1377</v>
      </c>
      <c r="C22" s="520" t="s">
        <v>1378</v>
      </c>
      <c r="D22" s="520" t="s">
        <v>1379</v>
      </c>
      <c r="E22" s="6" t="s">
        <v>914</v>
      </c>
      <c r="F22" s="217">
        <v>2020</v>
      </c>
      <c r="G22" s="356">
        <f>IF(OR($B22="",$C22="",$D22="",$F22&lt;an_initial,$F22&gt;an_final,$I22=FALSE),"",(HLOOKUP(E22,ii12punctaje,2,FALSE))*VLOOKUP(J22,Coef!$E$2:$F$17,2,FALSE))</f>
        <v>13.5</v>
      </c>
      <c r="H22" s="372">
        <f t="shared" si="0"/>
        <v>1</v>
      </c>
      <c r="I22" s="373" t="b">
        <f t="shared" si="1"/>
        <v>1</v>
      </c>
      <c r="J22" s="374">
        <f t="shared" si="2"/>
        <v>2</v>
      </c>
    </row>
    <row r="23" spans="1:10" s="33" customFormat="1" ht="104" thickBot="1">
      <c r="A23" s="37">
        <v>14</v>
      </c>
      <c r="B23" s="6" t="s">
        <v>1318</v>
      </c>
      <c r="C23" s="520" t="s">
        <v>1380</v>
      </c>
      <c r="D23" s="520" t="s">
        <v>1384</v>
      </c>
      <c r="E23" s="6" t="s">
        <v>912</v>
      </c>
      <c r="F23" s="217">
        <v>2021</v>
      </c>
      <c r="G23" s="356">
        <f>IF(OR($B23="",$C23="",$D23="",$F23&lt;an_initial,$F23&gt;an_final,$I23=FALSE),"",(HLOOKUP(E23,ii12punctaje,2,FALSE))*VLOOKUP(J23,Coef!$E$2:$F$17,2,FALSE))</f>
        <v>60</v>
      </c>
      <c r="H23" s="372">
        <f t="shared" si="0"/>
        <v>1</v>
      </c>
      <c r="I23" s="373" t="b">
        <f t="shared" si="1"/>
        <v>1</v>
      </c>
      <c r="J23" s="374">
        <f t="shared" si="2"/>
        <v>1</v>
      </c>
    </row>
    <row r="24" spans="1:10" s="33" customFormat="1" ht="171" thickBot="1">
      <c r="A24" s="37">
        <v>15</v>
      </c>
      <c r="B24" s="6" t="s">
        <v>1318</v>
      </c>
      <c r="C24" s="520" t="s">
        <v>1381</v>
      </c>
      <c r="D24" s="518" t="s">
        <v>1385</v>
      </c>
      <c r="E24" s="6" t="s">
        <v>913</v>
      </c>
      <c r="F24" s="217">
        <v>2021</v>
      </c>
      <c r="G24" s="356">
        <f>IF(OR($B24="",$C24="",$D24="",$F24&lt;an_initial,$F24&gt;an_final,$I24=FALSE),"",(HLOOKUP(E24,ii12punctaje,2,FALSE))*VLOOKUP(J24,Coef!$E$2:$F$17,2,FALSE))</f>
        <v>30</v>
      </c>
      <c r="H24" s="372">
        <f t="shared" si="0"/>
        <v>1</v>
      </c>
      <c r="I24" s="373" t="b">
        <f t="shared" si="1"/>
        <v>1</v>
      </c>
      <c r="J24" s="374">
        <f t="shared" si="2"/>
        <v>1</v>
      </c>
    </row>
    <row r="25" spans="1:10" s="33" customFormat="1" ht="160" thickBot="1">
      <c r="A25" s="37">
        <v>16</v>
      </c>
      <c r="B25" s="520" t="s">
        <v>1383</v>
      </c>
      <c r="C25" s="520" t="s">
        <v>1382</v>
      </c>
      <c r="D25" s="521" t="s">
        <v>1386</v>
      </c>
      <c r="E25" s="6" t="s">
        <v>913</v>
      </c>
      <c r="F25" s="217">
        <v>2021</v>
      </c>
      <c r="G25" s="356">
        <f>IF(OR($B25="",$C25="",$D25="",$F25&lt;an_initial,$F25&gt;an_final,$I25=FALSE),"",(HLOOKUP(E25,ii12punctaje,2,FALSE))*VLOOKUP(J25,Coef!$E$2:$F$17,2,FALSE))</f>
        <v>27</v>
      </c>
      <c r="H25" s="372">
        <f t="shared" si="0"/>
        <v>1</v>
      </c>
      <c r="I25" s="373" t="b">
        <f t="shared" si="1"/>
        <v>1</v>
      </c>
      <c r="J25" s="374">
        <f t="shared" si="2"/>
        <v>2</v>
      </c>
    </row>
    <row r="26" spans="1:10" s="33" customFormat="1">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NHqyvZe1aMpTe9ysul3r82tNh+UJ1mwD6i3m15HUp6tCAGBpzXHI0tC2TPQj835JAWuu10mJpwCqnCwCrN3sPQ==" saltValue="1Xr9svCnSt4eAkqy/oIZCQ=="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F12" sqref="F12"/>
    </sheetView>
  </sheetViews>
  <sheetFormatPr defaultColWidth="9.08984375" defaultRowHeight="15.5"/>
  <cols>
    <col min="1" max="1" width="5.6328125" style="60" customWidth="1"/>
    <col min="2" max="2" width="36.6328125" style="64" customWidth="1"/>
    <col min="3" max="3" width="38.453125" style="316" customWidth="1"/>
    <col min="4" max="4" width="27.453125" style="316" customWidth="1"/>
    <col min="5" max="5" width="38.453125" style="64" customWidth="1"/>
    <col min="6" max="6" width="8.6328125" style="64" customWidth="1"/>
    <col min="7" max="7" width="12.36328125" style="64" customWidth="1"/>
    <col min="8" max="8" width="10.6328125" style="70" hidden="1" customWidth="1"/>
    <col min="9" max="9" width="9.08984375" style="71" hidden="1" customWidth="1"/>
    <col min="10" max="10" width="9.08984375" style="64" hidden="1" customWidth="1"/>
    <col min="11" max="25" width="9.08984375" style="64" customWidth="1"/>
    <col min="26" max="16384" width="9.08984375" style="64"/>
  </cols>
  <sheetData>
    <row r="1" spans="1:10" s="60" customFormat="1">
      <c r="A1" s="59" t="s">
        <v>483</v>
      </c>
      <c r="C1" s="393"/>
      <c r="D1" s="393"/>
      <c r="F1" s="61"/>
      <c r="G1" s="63"/>
      <c r="H1" s="62"/>
      <c r="I1" s="289"/>
    </row>
    <row r="2" spans="1:10" s="60" customFormat="1">
      <c r="A2" s="346" t="str">
        <f>IF(ISBLANK(facultate), IF(ISBLANK(departament),"","Departament " &amp; departament), "Facultatea " &amp; facultate)</f>
        <v>Facultatea Arhitectură și Urbanism</v>
      </c>
      <c r="C2" s="393"/>
      <c r="D2" s="393"/>
      <c r="F2" s="61"/>
      <c r="G2" s="63"/>
      <c r="H2" s="62"/>
      <c r="I2" s="289"/>
    </row>
    <row r="3" spans="1:10" s="60" customFormat="1">
      <c r="A3" s="346" t="str">
        <f>IF(ISBLANK(departament),"","Departamentul " &amp; departament)</f>
        <v>Departamentul Arhitectură</v>
      </c>
      <c r="C3" s="393"/>
      <c r="D3" s="393"/>
      <c r="F3" s="61"/>
      <c r="G3" s="63"/>
      <c r="H3" s="62"/>
      <c r="I3" s="289"/>
    </row>
    <row r="4" spans="1:10">
      <c r="A4" s="554" t="s">
        <v>905</v>
      </c>
      <c r="B4" s="554"/>
      <c r="C4" s="554"/>
      <c r="D4" s="554"/>
      <c r="E4" s="554"/>
      <c r="F4" s="554"/>
      <c r="G4" s="554"/>
      <c r="H4" s="226"/>
      <c r="I4" s="291"/>
    </row>
    <row r="5" spans="1:10" ht="15.75" customHeight="1">
      <c r="A5" s="560" t="s">
        <v>923</v>
      </c>
      <c r="B5" s="554"/>
      <c r="C5" s="554"/>
      <c r="D5" s="554"/>
      <c r="E5" s="554"/>
      <c r="F5" s="554"/>
      <c r="G5" s="554"/>
      <c r="H5" s="226"/>
    </row>
    <row r="6" spans="1:10" ht="13.5" customHeight="1">
      <c r="G6" s="347" t="str">
        <f>CONCATENATE(functie," ",nume_candidat)</f>
        <v>Șef de lucrări Cristina-Maria POVIAN</v>
      </c>
    </row>
    <row r="7" spans="1:10" s="33" customFormat="1" ht="15.75" customHeight="1">
      <c r="A7" s="551" t="s">
        <v>338</v>
      </c>
      <c r="B7" s="551" t="s">
        <v>918</v>
      </c>
      <c r="C7" s="551" t="s">
        <v>451</v>
      </c>
      <c r="D7" s="552" t="s">
        <v>1053</v>
      </c>
      <c r="E7" s="551" t="s">
        <v>919</v>
      </c>
      <c r="F7" s="551" t="s">
        <v>2</v>
      </c>
      <c r="G7" s="552" t="s">
        <v>544</v>
      </c>
      <c r="H7" s="217" t="s">
        <v>4</v>
      </c>
      <c r="I7" s="558" t="s">
        <v>541</v>
      </c>
      <c r="J7" s="561" t="s">
        <v>551</v>
      </c>
    </row>
    <row r="8" spans="1:10" s="33" customFormat="1" ht="31">
      <c r="A8" s="551"/>
      <c r="B8" s="551"/>
      <c r="C8" s="551"/>
      <c r="D8" s="553"/>
      <c r="E8" s="551"/>
      <c r="F8" s="551"/>
      <c r="G8" s="553"/>
      <c r="H8" s="348" t="str">
        <f>CONCATENATE("ultimii                                  ",durata_evaluare," ani")</f>
        <v>ultimii                                  5 ani</v>
      </c>
      <c r="I8" s="558"/>
      <c r="J8" s="561"/>
    </row>
    <row r="9" spans="1:10" s="33" customFormat="1">
      <c r="A9" s="88"/>
      <c r="B9" s="65"/>
      <c r="C9" s="65"/>
      <c r="D9" s="65"/>
      <c r="E9" s="65"/>
      <c r="F9" s="162"/>
      <c r="G9" s="148">
        <f>SUMIF(G10:G1010,"&gt;0")</f>
        <v>0</v>
      </c>
      <c r="H9" s="4">
        <f>SUMIF(H10:H1259,"&gt;0")</f>
        <v>0</v>
      </c>
      <c r="I9" s="298"/>
      <c r="J9" s="304"/>
    </row>
    <row r="10" spans="1:10" s="79" customFormat="1">
      <c r="A10" s="37">
        <v>1</v>
      </c>
      <c r="B10" s="7"/>
      <c r="C10" s="380"/>
      <c r="D10" s="13"/>
      <c r="E10" s="13"/>
      <c r="F10" s="505"/>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c r="A11" s="37">
        <v>2</v>
      </c>
      <c r="B11" s="7"/>
      <c r="C11" s="380"/>
      <c r="D11" s="380"/>
      <c r="E11" s="7"/>
      <c r="F11" s="505"/>
      <c r="G11" s="16" t="str">
        <f t="shared" si="0"/>
        <v/>
      </c>
      <c r="H11" s="58" t="str">
        <f t="shared" si="1"/>
        <v/>
      </c>
      <c r="I11" s="349" t="b">
        <f t="shared" si="2"/>
        <v>0</v>
      </c>
      <c r="J11" s="357">
        <f t="shared" si="3"/>
        <v>1</v>
      </c>
    </row>
    <row r="12" spans="1:10" s="33" customFormat="1">
      <c r="A12" s="37">
        <v>3</v>
      </c>
      <c r="B12" s="6"/>
      <c r="C12" s="380"/>
      <c r="D12" s="6"/>
      <c r="E12" s="196"/>
      <c r="F12" s="505"/>
      <c r="G12" s="16" t="str">
        <f t="shared" si="0"/>
        <v/>
      </c>
      <c r="H12" s="58" t="str">
        <f t="shared" si="1"/>
        <v/>
      </c>
      <c r="I12" s="349" t="b">
        <f t="shared" si="2"/>
        <v>0</v>
      </c>
      <c r="J12" s="357">
        <f t="shared" si="3"/>
        <v>1</v>
      </c>
    </row>
    <row r="13" spans="1:10" s="33" customFormat="1">
      <c r="A13" s="37">
        <v>4</v>
      </c>
      <c r="B13" s="6"/>
      <c r="C13" s="6"/>
      <c r="D13" s="6"/>
      <c r="E13" s="6"/>
      <c r="F13" s="217"/>
      <c r="G13" s="16" t="str">
        <f t="shared" si="0"/>
        <v/>
      </c>
      <c r="H13" s="58" t="str">
        <f t="shared" si="1"/>
        <v/>
      </c>
      <c r="I13" s="349" t="b">
        <f t="shared" si="2"/>
        <v>0</v>
      </c>
      <c r="J13" s="357">
        <f t="shared" si="3"/>
        <v>1</v>
      </c>
    </row>
    <row r="14" spans="1:10" s="33" customFormat="1">
      <c r="A14" s="37">
        <v>5</v>
      </c>
      <c r="B14" s="6"/>
      <c r="C14" s="6"/>
      <c r="D14" s="6"/>
      <c r="E14" s="6"/>
      <c r="F14" s="217"/>
      <c r="G14" s="16" t="str">
        <f t="shared" si="0"/>
        <v/>
      </c>
      <c r="H14" s="58" t="str">
        <f t="shared" si="1"/>
        <v/>
      </c>
      <c r="I14" s="349" t="b">
        <f t="shared" si="2"/>
        <v>0</v>
      </c>
      <c r="J14" s="357">
        <f t="shared" si="3"/>
        <v>1</v>
      </c>
    </row>
    <row r="15" spans="1:10" s="33" customFormat="1">
      <c r="A15" s="37">
        <v>6</v>
      </c>
      <c r="B15" s="6"/>
      <c r="C15" s="6"/>
      <c r="D15" s="6"/>
      <c r="E15" s="6"/>
      <c r="F15" s="217"/>
      <c r="G15" s="16" t="str">
        <f t="shared" si="0"/>
        <v/>
      </c>
      <c r="H15" s="58" t="str">
        <f t="shared" si="1"/>
        <v/>
      </c>
      <c r="I15" s="349" t="b">
        <f t="shared" si="2"/>
        <v>0</v>
      </c>
      <c r="J15" s="357">
        <f t="shared" si="3"/>
        <v>1</v>
      </c>
    </row>
    <row r="16" spans="1:10" s="33" customFormat="1">
      <c r="A16" s="37">
        <v>7</v>
      </c>
      <c r="B16" s="6"/>
      <c r="C16" s="6"/>
      <c r="D16" s="6"/>
      <c r="E16" s="6"/>
      <c r="F16" s="217"/>
      <c r="G16" s="16" t="str">
        <f t="shared" si="0"/>
        <v/>
      </c>
      <c r="H16" s="58" t="str">
        <f t="shared" si="1"/>
        <v/>
      </c>
      <c r="I16" s="349" t="b">
        <f t="shared" si="2"/>
        <v>0</v>
      </c>
      <c r="J16" s="357">
        <f t="shared" si="3"/>
        <v>1</v>
      </c>
    </row>
    <row r="17" spans="1:10" s="33" customFormat="1">
      <c r="A17" s="37">
        <v>8</v>
      </c>
      <c r="B17" s="6"/>
      <c r="C17" s="6"/>
      <c r="D17" s="6"/>
      <c r="E17" s="6"/>
      <c r="F17" s="217"/>
      <c r="G17" s="16" t="str">
        <f t="shared" si="0"/>
        <v/>
      </c>
      <c r="H17" s="58" t="str">
        <f t="shared" si="1"/>
        <v/>
      </c>
      <c r="I17" s="349" t="b">
        <f t="shared" si="2"/>
        <v>0</v>
      </c>
      <c r="J17" s="357">
        <f t="shared" si="3"/>
        <v>1</v>
      </c>
    </row>
    <row r="18" spans="1:10" s="33" customFormat="1">
      <c r="A18" s="37">
        <v>9</v>
      </c>
      <c r="B18" s="6"/>
      <c r="C18" s="6"/>
      <c r="D18" s="6"/>
      <c r="E18" s="6"/>
      <c r="F18" s="217"/>
      <c r="G18" s="16" t="str">
        <f t="shared" si="0"/>
        <v/>
      </c>
      <c r="H18" s="58" t="str">
        <f t="shared" si="1"/>
        <v/>
      </c>
      <c r="I18" s="349" t="b">
        <f t="shared" si="2"/>
        <v>0</v>
      </c>
      <c r="J18" s="357">
        <f t="shared" si="3"/>
        <v>1</v>
      </c>
    </row>
    <row r="19" spans="1:10" s="33" customFormat="1">
      <c r="A19" s="37">
        <v>10</v>
      </c>
      <c r="B19" s="6"/>
      <c r="C19" s="11"/>
      <c r="D19" s="6"/>
      <c r="E19" s="6"/>
      <c r="F19" s="217"/>
      <c r="G19" s="16" t="str">
        <f t="shared" si="0"/>
        <v/>
      </c>
      <c r="H19" s="58" t="str">
        <f t="shared" si="1"/>
        <v/>
      </c>
      <c r="I19" s="349" t="b">
        <f t="shared" si="2"/>
        <v>0</v>
      </c>
      <c r="J19" s="357">
        <f t="shared" si="3"/>
        <v>1</v>
      </c>
    </row>
    <row r="20" spans="1:10" s="33" customFormat="1">
      <c r="A20" s="37">
        <v>11</v>
      </c>
      <c r="B20" s="6"/>
      <c r="C20" s="6"/>
      <c r="D20" s="6"/>
      <c r="E20" s="6"/>
      <c r="F20" s="217"/>
      <c r="G20" s="16" t="str">
        <f t="shared" si="0"/>
        <v/>
      </c>
      <c r="H20" s="58" t="str">
        <f t="shared" si="1"/>
        <v/>
      </c>
      <c r="I20" s="349" t="b">
        <f t="shared" si="2"/>
        <v>0</v>
      </c>
      <c r="J20" s="357">
        <f t="shared" si="3"/>
        <v>1</v>
      </c>
    </row>
    <row r="21" spans="1:10" s="33" customFormat="1">
      <c r="A21" s="37">
        <v>12</v>
      </c>
      <c r="B21" s="6"/>
      <c r="C21" s="6"/>
      <c r="D21" s="6"/>
      <c r="E21" s="6"/>
      <c r="F21" s="217"/>
      <c r="G21" s="16" t="str">
        <f t="shared" si="0"/>
        <v/>
      </c>
      <c r="H21" s="58" t="str">
        <f t="shared" si="1"/>
        <v/>
      </c>
      <c r="I21" s="349" t="b">
        <f t="shared" si="2"/>
        <v>0</v>
      </c>
      <c r="J21" s="357">
        <f t="shared" si="3"/>
        <v>1</v>
      </c>
    </row>
    <row r="22" spans="1:10" s="33" customFormat="1">
      <c r="A22" s="37">
        <v>13</v>
      </c>
      <c r="B22" s="6"/>
      <c r="C22" s="6"/>
      <c r="D22" s="6"/>
      <c r="E22" s="6"/>
      <c r="F22" s="217"/>
      <c r="G22" s="16" t="str">
        <f t="shared" si="0"/>
        <v/>
      </c>
      <c r="H22" s="58" t="str">
        <f t="shared" si="1"/>
        <v/>
      </c>
      <c r="I22" s="349" t="b">
        <f t="shared" si="2"/>
        <v>0</v>
      </c>
      <c r="J22" s="357">
        <f t="shared" si="3"/>
        <v>1</v>
      </c>
    </row>
    <row r="23" spans="1:10" s="33" customFormat="1">
      <c r="A23" s="37">
        <v>14</v>
      </c>
      <c r="B23" s="6"/>
      <c r="C23" s="6"/>
      <c r="D23" s="6"/>
      <c r="E23" s="6"/>
      <c r="F23" s="217"/>
      <c r="G23" s="16" t="str">
        <f t="shared" si="0"/>
        <v/>
      </c>
      <c r="H23" s="58" t="str">
        <f t="shared" si="1"/>
        <v/>
      </c>
      <c r="I23" s="349" t="b">
        <f t="shared" si="2"/>
        <v>0</v>
      </c>
      <c r="J23" s="357">
        <f t="shared" si="3"/>
        <v>1</v>
      </c>
    </row>
    <row r="24" spans="1:10" s="33" customFormat="1">
      <c r="A24" s="37">
        <v>15</v>
      </c>
      <c r="B24" s="6"/>
      <c r="C24" s="6"/>
      <c r="D24" s="6"/>
      <c r="E24" s="6"/>
      <c r="F24" s="217"/>
      <c r="G24" s="16" t="str">
        <f t="shared" si="0"/>
        <v/>
      </c>
      <c r="H24" s="58" t="str">
        <f t="shared" si="1"/>
        <v/>
      </c>
      <c r="I24" s="349" t="b">
        <f t="shared" si="2"/>
        <v>0</v>
      </c>
      <c r="J24" s="357">
        <f t="shared" si="3"/>
        <v>1</v>
      </c>
    </row>
    <row r="25" spans="1:10" s="33" customFormat="1">
      <c r="A25" s="37">
        <v>16</v>
      </c>
      <c r="B25" s="6"/>
      <c r="C25" s="6"/>
      <c r="D25" s="6"/>
      <c r="E25" s="6"/>
      <c r="F25" s="217"/>
      <c r="G25" s="16" t="str">
        <f t="shared" si="0"/>
        <v/>
      </c>
      <c r="H25" s="58" t="str">
        <f t="shared" si="1"/>
        <v/>
      </c>
      <c r="I25" s="349" t="b">
        <f t="shared" si="2"/>
        <v>0</v>
      </c>
      <c r="J25" s="357">
        <f t="shared" si="3"/>
        <v>1</v>
      </c>
    </row>
    <row r="26" spans="1:10" s="33" customFormat="1">
      <c r="A26" s="37">
        <v>17</v>
      </c>
      <c r="B26" s="6"/>
      <c r="C26" s="6"/>
      <c r="D26" s="6"/>
      <c r="E26" s="6"/>
      <c r="F26" s="217"/>
      <c r="G26" s="16" t="str">
        <f t="shared" si="0"/>
        <v/>
      </c>
      <c r="H26" s="58" t="str">
        <f t="shared" si="1"/>
        <v/>
      </c>
      <c r="I26" s="349" t="b">
        <f t="shared" si="2"/>
        <v>0</v>
      </c>
      <c r="J26" s="357">
        <f t="shared" si="3"/>
        <v>1</v>
      </c>
    </row>
    <row r="27" spans="1:10" s="33" customFormat="1">
      <c r="A27" s="37">
        <v>18</v>
      </c>
      <c r="B27" s="6"/>
      <c r="C27" s="6"/>
      <c r="D27" s="6"/>
      <c r="E27" s="6"/>
      <c r="F27" s="217"/>
      <c r="G27" s="16" t="str">
        <f t="shared" si="0"/>
        <v/>
      </c>
      <c r="H27" s="58" t="str">
        <f t="shared" si="1"/>
        <v/>
      </c>
      <c r="I27" s="349" t="b">
        <f t="shared" si="2"/>
        <v>0</v>
      </c>
      <c r="J27" s="357">
        <f t="shared" si="3"/>
        <v>1</v>
      </c>
    </row>
    <row r="28" spans="1:10" s="33" customFormat="1">
      <c r="A28" s="37">
        <v>19</v>
      </c>
      <c r="B28" s="6"/>
      <c r="C28" s="6"/>
      <c r="D28" s="6"/>
      <c r="E28" s="6"/>
      <c r="F28" s="217"/>
      <c r="G28" s="16" t="str">
        <f t="shared" si="0"/>
        <v/>
      </c>
      <c r="H28" s="58" t="str">
        <f t="shared" si="1"/>
        <v/>
      </c>
      <c r="I28" s="349" t="b">
        <f t="shared" si="2"/>
        <v>0</v>
      </c>
      <c r="J28" s="357">
        <f t="shared" si="3"/>
        <v>1</v>
      </c>
    </row>
    <row r="29" spans="1:10" s="33" customFormat="1">
      <c r="A29" s="37">
        <v>20</v>
      </c>
      <c r="B29" s="6"/>
      <c r="C29" s="6"/>
      <c r="D29" s="6"/>
      <c r="E29" s="6"/>
      <c r="F29" s="217"/>
      <c r="G29" s="16" t="str">
        <f t="shared" si="0"/>
        <v/>
      </c>
      <c r="H29" s="58" t="str">
        <f t="shared" si="1"/>
        <v/>
      </c>
      <c r="I29" s="349" t="b">
        <f t="shared" si="2"/>
        <v>0</v>
      </c>
      <c r="J29" s="357">
        <f t="shared" si="3"/>
        <v>1</v>
      </c>
    </row>
    <row r="30" spans="1:10" s="33" customFormat="1">
      <c r="A30" s="37">
        <v>21</v>
      </c>
      <c r="B30" s="6"/>
      <c r="C30" s="6"/>
      <c r="D30" s="6"/>
      <c r="E30" s="6"/>
      <c r="F30" s="217"/>
      <c r="G30" s="16" t="str">
        <f t="shared" si="0"/>
        <v/>
      </c>
      <c r="H30" s="58" t="str">
        <f t="shared" si="1"/>
        <v/>
      </c>
      <c r="I30" s="349" t="b">
        <f t="shared" si="2"/>
        <v>0</v>
      </c>
      <c r="J30" s="357">
        <f t="shared" si="3"/>
        <v>1</v>
      </c>
    </row>
    <row r="31" spans="1:10" s="33" customFormat="1">
      <c r="A31" s="37">
        <v>22</v>
      </c>
      <c r="B31" s="6"/>
      <c r="C31" s="6"/>
      <c r="D31" s="6"/>
      <c r="E31" s="6"/>
      <c r="F31" s="217"/>
      <c r="G31" s="16" t="str">
        <f t="shared" si="0"/>
        <v/>
      </c>
      <c r="H31" s="58" t="str">
        <f t="shared" si="1"/>
        <v/>
      </c>
      <c r="I31" s="349" t="b">
        <f t="shared" si="2"/>
        <v>0</v>
      </c>
      <c r="J31" s="357">
        <f t="shared" si="3"/>
        <v>1</v>
      </c>
    </row>
    <row r="32" spans="1:10" s="33" customFormat="1">
      <c r="A32" s="37">
        <v>23</v>
      </c>
      <c r="B32" s="6"/>
      <c r="C32" s="6"/>
      <c r="D32" s="6"/>
      <c r="E32" s="6"/>
      <c r="F32" s="217"/>
      <c r="G32" s="16" t="str">
        <f t="shared" si="0"/>
        <v/>
      </c>
      <c r="H32" s="58" t="str">
        <f t="shared" si="1"/>
        <v/>
      </c>
      <c r="I32" s="349" t="b">
        <f t="shared" si="2"/>
        <v>0</v>
      </c>
      <c r="J32" s="357">
        <f t="shared" si="3"/>
        <v>1</v>
      </c>
    </row>
    <row r="33" spans="1:10" s="33" customFormat="1">
      <c r="A33" s="37">
        <v>24</v>
      </c>
      <c r="B33" s="6"/>
      <c r="C33" s="6"/>
      <c r="D33" s="6"/>
      <c r="E33" s="6"/>
      <c r="F33" s="217"/>
      <c r="G33" s="16" t="str">
        <f t="shared" si="0"/>
        <v/>
      </c>
      <c r="H33" s="58" t="str">
        <f t="shared" si="1"/>
        <v/>
      </c>
      <c r="I33" s="349" t="b">
        <f t="shared" si="2"/>
        <v>0</v>
      </c>
      <c r="J33" s="357">
        <f t="shared" si="3"/>
        <v>1</v>
      </c>
    </row>
    <row r="34" spans="1:10" s="33" customFormat="1">
      <c r="A34" s="37">
        <v>25</v>
      </c>
      <c r="B34" s="6"/>
      <c r="C34" s="6"/>
      <c r="D34" s="6"/>
      <c r="E34" s="6"/>
      <c r="F34" s="217"/>
      <c r="G34" s="16" t="str">
        <f t="shared" si="0"/>
        <v/>
      </c>
      <c r="H34" s="58" t="str">
        <f t="shared" si="1"/>
        <v/>
      </c>
      <c r="I34" s="349" t="b">
        <f t="shared" si="2"/>
        <v>0</v>
      </c>
      <c r="J34" s="357">
        <f t="shared" si="3"/>
        <v>1</v>
      </c>
    </row>
    <row r="35" spans="1:10" s="33" customFormat="1">
      <c r="A35" s="37">
        <v>26</v>
      </c>
      <c r="B35" s="6"/>
      <c r="C35" s="6"/>
      <c r="D35" s="6"/>
      <c r="E35" s="6"/>
      <c r="F35" s="217"/>
      <c r="G35" s="16" t="str">
        <f t="shared" si="0"/>
        <v/>
      </c>
      <c r="H35" s="58" t="str">
        <f t="shared" si="1"/>
        <v/>
      </c>
      <c r="I35" s="349" t="b">
        <f t="shared" si="2"/>
        <v>0</v>
      </c>
      <c r="J35" s="357">
        <f t="shared" si="3"/>
        <v>1</v>
      </c>
    </row>
    <row r="36" spans="1:10" s="33" customFormat="1">
      <c r="A36" s="37">
        <v>27</v>
      </c>
      <c r="B36" s="6"/>
      <c r="C36" s="6"/>
      <c r="D36" s="6"/>
      <c r="E36" s="6"/>
      <c r="F36" s="217"/>
      <c r="G36" s="16" t="str">
        <f t="shared" si="0"/>
        <v/>
      </c>
      <c r="H36" s="58" t="str">
        <f t="shared" si="1"/>
        <v/>
      </c>
      <c r="I36" s="349" t="b">
        <f t="shared" si="2"/>
        <v>0</v>
      </c>
      <c r="J36" s="357">
        <f t="shared" si="3"/>
        <v>1</v>
      </c>
    </row>
    <row r="37" spans="1:10" s="33" customFormat="1">
      <c r="A37" s="37">
        <v>28</v>
      </c>
      <c r="B37" s="6"/>
      <c r="C37" s="6"/>
      <c r="D37" s="6"/>
      <c r="E37" s="6"/>
      <c r="F37" s="217"/>
      <c r="G37" s="16" t="str">
        <f t="shared" si="0"/>
        <v/>
      </c>
      <c r="H37" s="58" t="str">
        <f t="shared" si="1"/>
        <v/>
      </c>
      <c r="I37" s="349" t="b">
        <f t="shared" si="2"/>
        <v>0</v>
      </c>
      <c r="J37" s="357">
        <f t="shared" si="3"/>
        <v>1</v>
      </c>
    </row>
    <row r="38" spans="1:10" s="33" customFormat="1">
      <c r="A38" s="37">
        <v>29</v>
      </c>
      <c r="B38" s="6"/>
      <c r="C38" s="6"/>
      <c r="D38" s="6"/>
      <c r="E38" s="6"/>
      <c r="F38" s="217"/>
      <c r="G38" s="16" t="str">
        <f t="shared" si="0"/>
        <v/>
      </c>
      <c r="H38" s="58" t="str">
        <f t="shared" si="1"/>
        <v/>
      </c>
      <c r="I38" s="349" t="b">
        <f t="shared" si="2"/>
        <v>0</v>
      </c>
      <c r="J38" s="357">
        <f t="shared" si="3"/>
        <v>1</v>
      </c>
    </row>
    <row r="39" spans="1:10" s="33" customFormat="1">
      <c r="A39" s="37">
        <v>30</v>
      </c>
      <c r="B39" s="6"/>
      <c r="C39" s="6"/>
      <c r="D39" s="6"/>
      <c r="E39" s="6"/>
      <c r="F39" s="217"/>
      <c r="G39" s="16" t="str">
        <f t="shared" si="0"/>
        <v/>
      </c>
      <c r="H39" s="58" t="str">
        <f t="shared" si="1"/>
        <v/>
      </c>
      <c r="I39" s="349" t="b">
        <f t="shared" si="2"/>
        <v>0</v>
      </c>
      <c r="J39" s="357">
        <f t="shared" si="3"/>
        <v>1</v>
      </c>
    </row>
    <row r="40" spans="1:10" s="33" customFormat="1">
      <c r="A40" s="37">
        <v>31</v>
      </c>
      <c r="B40" s="6"/>
      <c r="C40" s="6"/>
      <c r="D40" s="6"/>
      <c r="E40" s="6"/>
      <c r="F40" s="217"/>
      <c r="G40" s="16" t="str">
        <f t="shared" si="0"/>
        <v/>
      </c>
      <c r="H40" s="58" t="str">
        <f t="shared" si="1"/>
        <v/>
      </c>
      <c r="I40" s="349" t="b">
        <f t="shared" si="2"/>
        <v>0</v>
      </c>
      <c r="J40" s="357">
        <f t="shared" si="3"/>
        <v>1</v>
      </c>
    </row>
    <row r="41" spans="1:10" s="33" customFormat="1">
      <c r="A41" s="37">
        <v>32</v>
      </c>
      <c r="B41" s="6"/>
      <c r="C41" s="6"/>
      <c r="D41" s="6"/>
      <c r="E41" s="6"/>
      <c r="F41" s="217"/>
      <c r="G41" s="16" t="str">
        <f t="shared" si="0"/>
        <v/>
      </c>
      <c r="H41" s="58" t="str">
        <f t="shared" si="1"/>
        <v/>
      </c>
      <c r="I41" s="349" t="b">
        <f t="shared" si="2"/>
        <v>0</v>
      </c>
      <c r="J41" s="357">
        <f t="shared" si="3"/>
        <v>1</v>
      </c>
    </row>
    <row r="42" spans="1:10" s="33" customFormat="1">
      <c r="A42" s="37">
        <v>33</v>
      </c>
      <c r="B42" s="6"/>
      <c r="C42" s="6"/>
      <c r="D42" s="6"/>
      <c r="E42" s="6"/>
      <c r="F42" s="217"/>
      <c r="G42" s="16" t="str">
        <f t="shared" si="0"/>
        <v/>
      </c>
      <c r="H42" s="58" t="str">
        <f t="shared" si="1"/>
        <v/>
      </c>
      <c r="I42" s="349" t="b">
        <f t="shared" si="2"/>
        <v>0</v>
      </c>
      <c r="J42" s="357">
        <f t="shared" ref="J42:J73" si="4">LEN(B42)-LEN(SUBSTITUTE(B42,",",""))+1</f>
        <v>1</v>
      </c>
    </row>
    <row r="43" spans="1:10" s="33" customFormat="1">
      <c r="A43" s="37">
        <v>34</v>
      </c>
      <c r="B43" s="6"/>
      <c r="C43" s="6"/>
      <c r="D43" s="6"/>
      <c r="E43" s="6"/>
      <c r="F43" s="217"/>
      <c r="G43" s="16" t="str">
        <f t="shared" si="0"/>
        <v/>
      </c>
      <c r="H43" s="58" t="str">
        <f t="shared" si="1"/>
        <v/>
      </c>
      <c r="I43" s="349" t="b">
        <f t="shared" si="2"/>
        <v>0</v>
      </c>
      <c r="J43" s="357">
        <f t="shared" si="4"/>
        <v>1</v>
      </c>
    </row>
    <row r="44" spans="1:10" s="33" customFormat="1">
      <c r="A44" s="37">
        <v>35</v>
      </c>
      <c r="B44" s="6"/>
      <c r="C44" s="6"/>
      <c r="D44" s="6"/>
      <c r="E44" s="6"/>
      <c r="F44" s="217"/>
      <c r="G44" s="16" t="str">
        <f t="shared" si="0"/>
        <v/>
      </c>
      <c r="H44" s="58" t="str">
        <f t="shared" si="1"/>
        <v/>
      </c>
      <c r="I44" s="349" t="b">
        <f t="shared" si="2"/>
        <v>0</v>
      </c>
      <c r="J44" s="357">
        <f t="shared" si="4"/>
        <v>1</v>
      </c>
    </row>
    <row r="45" spans="1:10" s="33" customFormat="1">
      <c r="A45" s="37">
        <v>36</v>
      </c>
      <c r="B45" s="6"/>
      <c r="C45" s="6"/>
      <c r="D45" s="6"/>
      <c r="E45" s="6"/>
      <c r="F45" s="217"/>
      <c r="G45" s="16" t="str">
        <f t="shared" si="0"/>
        <v/>
      </c>
      <c r="H45" s="58" t="str">
        <f t="shared" si="1"/>
        <v/>
      </c>
      <c r="I45" s="349" t="b">
        <f t="shared" si="2"/>
        <v>0</v>
      </c>
      <c r="J45" s="357">
        <f t="shared" si="4"/>
        <v>1</v>
      </c>
    </row>
    <row r="46" spans="1:10" s="33" customFormat="1">
      <c r="A46" s="37">
        <v>37</v>
      </c>
      <c r="B46" s="6"/>
      <c r="C46" s="6"/>
      <c r="D46" s="6"/>
      <c r="E46" s="6"/>
      <c r="F46" s="217"/>
      <c r="G46" s="16" t="str">
        <f t="shared" si="0"/>
        <v/>
      </c>
      <c r="H46" s="58" t="str">
        <f t="shared" si="1"/>
        <v/>
      </c>
      <c r="I46" s="349" t="b">
        <f t="shared" si="2"/>
        <v>0</v>
      </c>
      <c r="J46" s="357">
        <f t="shared" si="4"/>
        <v>1</v>
      </c>
    </row>
    <row r="47" spans="1:10" s="33" customFormat="1">
      <c r="A47" s="37">
        <v>38</v>
      </c>
      <c r="B47" s="6"/>
      <c r="C47" s="6"/>
      <c r="D47" s="6"/>
      <c r="E47" s="6"/>
      <c r="F47" s="217"/>
      <c r="G47" s="16" t="str">
        <f t="shared" si="0"/>
        <v/>
      </c>
      <c r="H47" s="58" t="str">
        <f t="shared" si="1"/>
        <v/>
      </c>
      <c r="I47" s="349" t="b">
        <f t="shared" si="2"/>
        <v>0</v>
      </c>
      <c r="J47" s="357">
        <f t="shared" si="4"/>
        <v>1</v>
      </c>
    </row>
    <row r="48" spans="1:10" s="33" customFormat="1">
      <c r="A48" s="37">
        <v>39</v>
      </c>
      <c r="B48" s="6"/>
      <c r="C48" s="6"/>
      <c r="D48" s="6"/>
      <c r="E48" s="6"/>
      <c r="F48" s="217"/>
      <c r="G48" s="16" t="str">
        <f t="shared" si="0"/>
        <v/>
      </c>
      <c r="H48" s="58" t="str">
        <f t="shared" si="1"/>
        <v/>
      </c>
      <c r="I48" s="349" t="b">
        <f t="shared" si="2"/>
        <v>0</v>
      </c>
      <c r="J48" s="357">
        <f t="shared" si="4"/>
        <v>1</v>
      </c>
    </row>
    <row r="49" spans="1:10" s="33" customFormat="1">
      <c r="A49" s="37">
        <v>40</v>
      </c>
      <c r="B49" s="6"/>
      <c r="C49" s="6"/>
      <c r="D49" s="6"/>
      <c r="E49" s="6"/>
      <c r="F49" s="217"/>
      <c r="G49" s="16" t="str">
        <f t="shared" si="0"/>
        <v/>
      </c>
      <c r="H49" s="58" t="str">
        <f t="shared" si="1"/>
        <v/>
      </c>
      <c r="I49" s="349" t="b">
        <f t="shared" si="2"/>
        <v>0</v>
      </c>
      <c r="J49" s="357">
        <f t="shared" si="4"/>
        <v>1</v>
      </c>
    </row>
    <row r="50" spans="1:10" s="33" customFormat="1">
      <c r="A50" s="37">
        <v>41</v>
      </c>
      <c r="B50" s="6"/>
      <c r="C50" s="6"/>
      <c r="D50" s="6"/>
      <c r="E50" s="6"/>
      <c r="F50" s="217"/>
      <c r="G50" s="16" t="str">
        <f t="shared" si="0"/>
        <v/>
      </c>
      <c r="H50" s="58" t="str">
        <f t="shared" si="1"/>
        <v/>
      </c>
      <c r="I50" s="349" t="b">
        <f t="shared" si="2"/>
        <v>0</v>
      </c>
      <c r="J50" s="357">
        <f t="shared" si="4"/>
        <v>1</v>
      </c>
    </row>
    <row r="51" spans="1:10" s="33" customFormat="1">
      <c r="A51" s="37">
        <v>42</v>
      </c>
      <c r="B51" s="6"/>
      <c r="C51" s="6"/>
      <c r="D51" s="6"/>
      <c r="E51" s="6"/>
      <c r="F51" s="217"/>
      <c r="G51" s="16" t="str">
        <f t="shared" si="0"/>
        <v/>
      </c>
      <c r="H51" s="58" t="str">
        <f t="shared" si="1"/>
        <v/>
      </c>
      <c r="I51" s="349" t="b">
        <f t="shared" si="2"/>
        <v>0</v>
      </c>
      <c r="J51" s="357">
        <f t="shared" si="4"/>
        <v>1</v>
      </c>
    </row>
    <row r="52" spans="1:10" s="33" customFormat="1">
      <c r="A52" s="37">
        <v>43</v>
      </c>
      <c r="B52" s="6"/>
      <c r="C52" s="6"/>
      <c r="D52" s="6"/>
      <c r="E52" s="6"/>
      <c r="F52" s="217"/>
      <c r="G52" s="16" t="str">
        <f t="shared" si="0"/>
        <v/>
      </c>
      <c r="H52" s="58" t="str">
        <f t="shared" si="1"/>
        <v/>
      </c>
      <c r="I52" s="349" t="b">
        <f t="shared" si="2"/>
        <v>0</v>
      </c>
      <c r="J52" s="357">
        <f t="shared" si="4"/>
        <v>1</v>
      </c>
    </row>
    <row r="53" spans="1:10" s="33" customFormat="1">
      <c r="A53" s="37">
        <v>44</v>
      </c>
      <c r="B53" s="6"/>
      <c r="C53" s="6"/>
      <c r="D53" s="6"/>
      <c r="E53" s="6"/>
      <c r="F53" s="217"/>
      <c r="G53" s="16" t="str">
        <f t="shared" si="0"/>
        <v/>
      </c>
      <c r="H53" s="58" t="str">
        <f t="shared" si="1"/>
        <v/>
      </c>
      <c r="I53" s="349" t="b">
        <f t="shared" si="2"/>
        <v>0</v>
      </c>
      <c r="J53" s="357">
        <f t="shared" si="4"/>
        <v>1</v>
      </c>
    </row>
    <row r="54" spans="1:10" s="33" customFormat="1">
      <c r="A54" s="37">
        <v>45</v>
      </c>
      <c r="B54" s="6"/>
      <c r="C54" s="6"/>
      <c r="D54" s="6"/>
      <c r="E54" s="6"/>
      <c r="F54" s="217"/>
      <c r="G54" s="16" t="str">
        <f t="shared" si="0"/>
        <v/>
      </c>
      <c r="H54" s="58" t="str">
        <f t="shared" si="1"/>
        <v/>
      </c>
      <c r="I54" s="349" t="b">
        <f t="shared" si="2"/>
        <v>0</v>
      </c>
      <c r="J54" s="357">
        <f t="shared" si="4"/>
        <v>1</v>
      </c>
    </row>
    <row r="55" spans="1:10" s="33" customFormat="1">
      <c r="A55" s="37">
        <v>46</v>
      </c>
      <c r="B55" s="6"/>
      <c r="C55" s="6"/>
      <c r="D55" s="6"/>
      <c r="E55" s="6"/>
      <c r="F55" s="217"/>
      <c r="G55" s="16" t="str">
        <f t="shared" si="0"/>
        <v/>
      </c>
      <c r="H55" s="58" t="str">
        <f t="shared" si="1"/>
        <v/>
      </c>
      <c r="I55" s="349" t="b">
        <f t="shared" si="2"/>
        <v>0</v>
      </c>
      <c r="J55" s="357">
        <f t="shared" si="4"/>
        <v>1</v>
      </c>
    </row>
    <row r="56" spans="1:10" s="33" customFormat="1">
      <c r="A56" s="37">
        <v>47</v>
      </c>
      <c r="B56" s="6"/>
      <c r="C56" s="6"/>
      <c r="D56" s="6"/>
      <c r="E56" s="6"/>
      <c r="F56" s="217"/>
      <c r="G56" s="16" t="str">
        <f t="shared" si="0"/>
        <v/>
      </c>
      <c r="H56" s="58" t="str">
        <f t="shared" si="1"/>
        <v/>
      </c>
      <c r="I56" s="349" t="b">
        <f t="shared" si="2"/>
        <v>0</v>
      </c>
      <c r="J56" s="357">
        <f t="shared" si="4"/>
        <v>1</v>
      </c>
    </row>
    <row r="57" spans="1:10" s="33" customFormat="1">
      <c r="A57" s="37">
        <v>48</v>
      </c>
      <c r="B57" s="6"/>
      <c r="C57" s="6"/>
      <c r="D57" s="6"/>
      <c r="E57" s="6"/>
      <c r="F57" s="217"/>
      <c r="G57" s="16" t="str">
        <f t="shared" si="0"/>
        <v/>
      </c>
      <c r="H57" s="58" t="str">
        <f t="shared" si="1"/>
        <v/>
      </c>
      <c r="I57" s="349" t="b">
        <f t="shared" si="2"/>
        <v>0</v>
      </c>
      <c r="J57" s="357">
        <f t="shared" si="4"/>
        <v>1</v>
      </c>
    </row>
    <row r="58" spans="1:10" s="33" customFormat="1">
      <c r="A58" s="37">
        <v>49</v>
      </c>
      <c r="B58" s="6"/>
      <c r="C58" s="6"/>
      <c r="D58" s="6"/>
      <c r="E58" s="6"/>
      <c r="F58" s="217"/>
      <c r="G58" s="16" t="str">
        <f t="shared" si="0"/>
        <v/>
      </c>
      <c r="H58" s="58" t="str">
        <f t="shared" si="1"/>
        <v/>
      </c>
      <c r="I58" s="349" t="b">
        <f t="shared" si="2"/>
        <v>0</v>
      </c>
      <c r="J58" s="357">
        <f t="shared" si="4"/>
        <v>1</v>
      </c>
    </row>
    <row r="59" spans="1:10" s="33" customFormat="1">
      <c r="A59" s="37">
        <v>50</v>
      </c>
      <c r="B59" s="6"/>
      <c r="C59" s="6"/>
      <c r="D59" s="6"/>
      <c r="E59" s="6"/>
      <c r="F59" s="217"/>
      <c r="G59" s="16" t="str">
        <f t="shared" si="0"/>
        <v/>
      </c>
      <c r="H59" s="58" t="str">
        <f t="shared" si="1"/>
        <v/>
      </c>
      <c r="I59" s="349" t="b">
        <f t="shared" si="2"/>
        <v>0</v>
      </c>
      <c r="J59" s="357">
        <f t="shared" si="4"/>
        <v>1</v>
      </c>
    </row>
    <row r="60" spans="1:10" s="33" customFormat="1">
      <c r="A60" s="37">
        <v>51</v>
      </c>
      <c r="B60" s="6"/>
      <c r="C60" s="6"/>
      <c r="D60" s="6"/>
      <c r="E60" s="6"/>
      <c r="F60" s="217"/>
      <c r="G60" s="16" t="str">
        <f t="shared" si="0"/>
        <v/>
      </c>
      <c r="H60" s="58" t="str">
        <f t="shared" si="1"/>
        <v/>
      </c>
      <c r="I60" s="349" t="b">
        <f t="shared" si="2"/>
        <v>0</v>
      </c>
      <c r="J60" s="357">
        <f t="shared" si="4"/>
        <v>1</v>
      </c>
    </row>
    <row r="61" spans="1:10" s="33" customFormat="1">
      <c r="A61" s="37">
        <v>52</v>
      </c>
      <c r="B61" s="6"/>
      <c r="C61" s="6"/>
      <c r="D61" s="6"/>
      <c r="E61" s="6"/>
      <c r="F61" s="217"/>
      <c r="G61" s="16" t="str">
        <f t="shared" si="0"/>
        <v/>
      </c>
      <c r="H61" s="58" t="str">
        <f t="shared" si="1"/>
        <v/>
      </c>
      <c r="I61" s="349" t="b">
        <f t="shared" si="2"/>
        <v>0</v>
      </c>
      <c r="J61" s="357">
        <f t="shared" si="4"/>
        <v>1</v>
      </c>
    </row>
    <row r="62" spans="1:10" s="33" customFormat="1">
      <c r="A62" s="37">
        <v>53</v>
      </c>
      <c r="B62" s="6"/>
      <c r="C62" s="6"/>
      <c r="D62" s="6"/>
      <c r="E62" s="6"/>
      <c r="F62" s="217"/>
      <c r="G62" s="16" t="str">
        <f t="shared" si="0"/>
        <v/>
      </c>
      <c r="H62" s="58" t="str">
        <f t="shared" si="1"/>
        <v/>
      </c>
      <c r="I62" s="349" t="b">
        <f t="shared" si="2"/>
        <v>0</v>
      </c>
      <c r="J62" s="357">
        <f t="shared" si="4"/>
        <v>1</v>
      </c>
    </row>
    <row r="63" spans="1:10" s="33" customFormat="1">
      <c r="A63" s="37">
        <v>54</v>
      </c>
      <c r="B63" s="6"/>
      <c r="C63" s="6"/>
      <c r="D63" s="6"/>
      <c r="E63" s="6"/>
      <c r="F63" s="217"/>
      <c r="G63" s="16" t="str">
        <f t="shared" si="0"/>
        <v/>
      </c>
      <c r="H63" s="58" t="str">
        <f t="shared" si="1"/>
        <v/>
      </c>
      <c r="I63" s="349" t="b">
        <f t="shared" si="2"/>
        <v>0</v>
      </c>
      <c r="J63" s="357">
        <f t="shared" si="4"/>
        <v>1</v>
      </c>
    </row>
    <row r="64" spans="1:10" s="33" customFormat="1">
      <c r="A64" s="37">
        <v>55</v>
      </c>
      <c r="B64" s="6"/>
      <c r="C64" s="6"/>
      <c r="D64" s="6"/>
      <c r="E64" s="6"/>
      <c r="F64" s="217"/>
      <c r="G64" s="16" t="str">
        <f t="shared" si="0"/>
        <v/>
      </c>
      <c r="H64" s="58" t="str">
        <f t="shared" si="1"/>
        <v/>
      </c>
      <c r="I64" s="349" t="b">
        <f t="shared" si="2"/>
        <v>0</v>
      </c>
      <c r="J64" s="357">
        <f t="shared" si="4"/>
        <v>1</v>
      </c>
    </row>
    <row r="65" spans="1:11" s="33" customFormat="1">
      <c r="A65" s="37">
        <v>56</v>
      </c>
      <c r="B65" s="6"/>
      <c r="C65" s="6"/>
      <c r="D65" s="6"/>
      <c r="E65" s="6"/>
      <c r="F65" s="217"/>
      <c r="G65" s="16" t="str">
        <f t="shared" si="0"/>
        <v/>
      </c>
      <c r="H65" s="58" t="str">
        <f t="shared" si="1"/>
        <v/>
      </c>
      <c r="I65" s="349" t="b">
        <f t="shared" si="2"/>
        <v>0</v>
      </c>
      <c r="J65" s="357">
        <f t="shared" si="4"/>
        <v>1</v>
      </c>
    </row>
    <row r="66" spans="1:11" s="33" customFormat="1">
      <c r="A66" s="37">
        <v>57</v>
      </c>
      <c r="B66" s="6"/>
      <c r="C66" s="6"/>
      <c r="D66" s="6"/>
      <c r="E66" s="6"/>
      <c r="F66" s="217"/>
      <c r="G66" s="16" t="str">
        <f t="shared" si="0"/>
        <v/>
      </c>
      <c r="H66" s="58" t="str">
        <f t="shared" si="1"/>
        <v/>
      </c>
      <c r="I66" s="349" t="b">
        <f t="shared" si="2"/>
        <v>0</v>
      </c>
      <c r="J66" s="357">
        <f t="shared" si="4"/>
        <v>1</v>
      </c>
    </row>
    <row r="67" spans="1:11" s="33" customFormat="1">
      <c r="A67" s="37">
        <v>58</v>
      </c>
      <c r="B67" s="6"/>
      <c r="C67" s="6"/>
      <c r="D67" s="6"/>
      <c r="E67" s="6"/>
      <c r="F67" s="217"/>
      <c r="G67" s="16" t="str">
        <f t="shared" si="0"/>
        <v/>
      </c>
      <c r="H67" s="58" t="str">
        <f t="shared" si="1"/>
        <v/>
      </c>
      <c r="I67" s="349" t="b">
        <f t="shared" si="2"/>
        <v>0</v>
      </c>
      <c r="J67" s="357">
        <f t="shared" si="4"/>
        <v>1</v>
      </c>
    </row>
    <row r="68" spans="1:11" s="33" customFormat="1">
      <c r="A68" s="37">
        <v>59</v>
      </c>
      <c r="B68" s="6"/>
      <c r="C68" s="6"/>
      <c r="D68" s="6"/>
      <c r="E68" s="6"/>
      <c r="F68" s="217"/>
      <c r="G68" s="16" t="str">
        <f t="shared" si="0"/>
        <v/>
      </c>
      <c r="H68" s="58" t="str">
        <f t="shared" si="1"/>
        <v/>
      </c>
      <c r="I68" s="349" t="b">
        <f t="shared" si="2"/>
        <v>0</v>
      </c>
      <c r="J68" s="357">
        <f t="shared" si="4"/>
        <v>1</v>
      </c>
    </row>
    <row r="69" spans="1:11" s="33" customFormat="1">
      <c r="A69" s="37">
        <v>60</v>
      </c>
      <c r="B69" s="6"/>
      <c r="C69" s="6"/>
      <c r="D69" s="6"/>
      <c r="E69" s="6"/>
      <c r="F69" s="217"/>
      <c r="G69" s="16" t="str">
        <f t="shared" si="0"/>
        <v/>
      </c>
      <c r="H69" s="58" t="str">
        <f t="shared" si="1"/>
        <v/>
      </c>
      <c r="I69" s="349" t="b">
        <f t="shared" si="2"/>
        <v>0</v>
      </c>
      <c r="J69" s="357">
        <f t="shared" si="4"/>
        <v>1</v>
      </c>
    </row>
    <row r="70" spans="1:11" s="33" customFormat="1">
      <c r="A70" s="37">
        <v>61</v>
      </c>
      <c r="B70" s="6"/>
      <c r="C70" s="6"/>
      <c r="D70" s="6"/>
      <c r="E70" s="6"/>
      <c r="F70" s="217"/>
      <c r="G70" s="16" t="str">
        <f t="shared" si="0"/>
        <v/>
      </c>
      <c r="H70" s="58" t="str">
        <f t="shared" si="1"/>
        <v/>
      </c>
      <c r="I70" s="349" t="b">
        <f t="shared" si="2"/>
        <v>0</v>
      </c>
      <c r="J70" s="357">
        <f t="shared" si="4"/>
        <v>1</v>
      </c>
    </row>
    <row r="71" spans="1:11" s="33" customFormat="1">
      <c r="A71" s="37">
        <v>62</v>
      </c>
      <c r="B71" s="6"/>
      <c r="C71" s="6"/>
      <c r="D71" s="6"/>
      <c r="E71" s="6"/>
      <c r="F71" s="217"/>
      <c r="G71" s="16" t="str">
        <f t="shared" si="0"/>
        <v/>
      </c>
      <c r="H71" s="58" t="str">
        <f t="shared" si="1"/>
        <v/>
      </c>
      <c r="I71" s="349" t="b">
        <f t="shared" si="2"/>
        <v>0</v>
      </c>
      <c r="J71" s="357">
        <f t="shared" si="4"/>
        <v>1</v>
      </c>
    </row>
    <row r="72" spans="1:11" s="33" customFormat="1">
      <c r="A72" s="37">
        <v>63</v>
      </c>
      <c r="B72" s="6"/>
      <c r="C72" s="6"/>
      <c r="D72" s="6"/>
      <c r="E72" s="6"/>
      <c r="F72" s="217"/>
      <c r="G72" s="16" t="str">
        <f t="shared" si="0"/>
        <v/>
      </c>
      <c r="H72" s="58" t="str">
        <f t="shared" si="1"/>
        <v/>
      </c>
      <c r="I72" s="349" t="b">
        <f t="shared" si="2"/>
        <v>0</v>
      </c>
      <c r="J72" s="357">
        <f t="shared" si="4"/>
        <v>1</v>
      </c>
    </row>
    <row r="73" spans="1:11" s="33" customFormat="1">
      <c r="A73" s="37">
        <v>64</v>
      </c>
      <c r="B73" s="6"/>
      <c r="C73" s="6"/>
      <c r="D73" s="6"/>
      <c r="E73" s="6"/>
      <c r="F73" s="217"/>
      <c r="G73" s="16" t="str">
        <f t="shared" si="0"/>
        <v/>
      </c>
      <c r="H73" s="58" t="str">
        <f t="shared" si="1"/>
        <v/>
      </c>
      <c r="I73" s="349" t="b">
        <f t="shared" si="2"/>
        <v>0</v>
      </c>
      <c r="J73" s="357">
        <f t="shared" si="4"/>
        <v>1</v>
      </c>
    </row>
    <row r="74" spans="1:11" s="33" customFormat="1">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c r="A75" s="37">
        <v>66</v>
      </c>
      <c r="B75" s="6"/>
      <c r="C75" s="6"/>
      <c r="D75" s="6"/>
      <c r="E75" s="6"/>
      <c r="F75" s="217"/>
      <c r="G75" s="16" t="str">
        <f t="shared" si="5"/>
        <v/>
      </c>
      <c r="H75" s="58" t="str">
        <f t="shared" si="6"/>
        <v/>
      </c>
      <c r="I75" s="349" t="b">
        <f t="shared" si="7"/>
        <v>0</v>
      </c>
      <c r="J75" s="357">
        <f t="shared" si="8"/>
        <v>1</v>
      </c>
    </row>
    <row r="76" spans="1:11" s="33" customFormat="1">
      <c r="A76" s="37">
        <v>67</v>
      </c>
      <c r="B76" s="6"/>
      <c r="C76" s="6"/>
      <c r="D76" s="6"/>
      <c r="E76" s="6"/>
      <c r="F76" s="217"/>
      <c r="G76" s="16" t="str">
        <f t="shared" si="5"/>
        <v/>
      </c>
      <c r="H76" s="58" t="str">
        <f t="shared" si="6"/>
        <v/>
      </c>
      <c r="I76" s="349" t="b">
        <f t="shared" si="7"/>
        <v>0</v>
      </c>
      <c r="J76" s="357">
        <f t="shared" si="8"/>
        <v>1</v>
      </c>
    </row>
    <row r="77" spans="1:11" s="33" customFormat="1">
      <c r="A77" s="37">
        <v>68</v>
      </c>
      <c r="B77" s="6"/>
      <c r="C77" s="6"/>
      <c r="D77" s="6"/>
      <c r="E77" s="6"/>
      <c r="F77" s="217"/>
      <c r="G77" s="16" t="str">
        <f t="shared" si="5"/>
        <v/>
      </c>
      <c r="H77" s="58" t="str">
        <f t="shared" si="6"/>
        <v/>
      </c>
      <c r="I77" s="349" t="b">
        <f t="shared" si="7"/>
        <v>0</v>
      </c>
      <c r="J77" s="357">
        <f t="shared" si="8"/>
        <v>1</v>
      </c>
    </row>
    <row r="78" spans="1:11" s="33" customFormat="1">
      <c r="A78" s="37">
        <v>69</v>
      </c>
      <c r="B78" s="6"/>
      <c r="C78" s="6"/>
      <c r="D78" s="6"/>
      <c r="E78" s="6"/>
      <c r="F78" s="217"/>
      <c r="G78" s="16" t="str">
        <f t="shared" si="5"/>
        <v/>
      </c>
      <c r="H78" s="58" t="str">
        <f t="shared" si="6"/>
        <v/>
      </c>
      <c r="I78" s="349" t="b">
        <f t="shared" si="7"/>
        <v>0</v>
      </c>
      <c r="J78" s="357">
        <f t="shared" si="8"/>
        <v>1</v>
      </c>
    </row>
    <row r="79" spans="1:11" s="33" customFormat="1">
      <c r="A79" s="37">
        <v>70</v>
      </c>
      <c r="B79" s="6"/>
      <c r="C79" s="6"/>
      <c r="D79" s="6"/>
      <c r="E79" s="6"/>
      <c r="F79" s="217"/>
      <c r="G79" s="16" t="str">
        <f t="shared" si="5"/>
        <v/>
      </c>
      <c r="H79" s="58" t="str">
        <f t="shared" si="6"/>
        <v/>
      </c>
      <c r="I79" s="349" t="b">
        <f t="shared" si="7"/>
        <v>0</v>
      </c>
      <c r="J79" s="357">
        <f t="shared" si="8"/>
        <v>1</v>
      </c>
    </row>
    <row r="80" spans="1:11">
      <c r="A80" s="37">
        <v>71</v>
      </c>
      <c r="B80" s="6"/>
      <c r="C80" s="6"/>
      <c r="D80" s="6"/>
      <c r="E80" s="6"/>
      <c r="F80" s="217"/>
      <c r="G80" s="16" t="str">
        <f t="shared" si="5"/>
        <v/>
      </c>
      <c r="H80" s="58" t="str">
        <f t="shared" si="6"/>
        <v/>
      </c>
      <c r="I80" s="349" t="b">
        <f t="shared" si="7"/>
        <v>0</v>
      </c>
      <c r="J80" s="357">
        <f t="shared" si="8"/>
        <v>1</v>
      </c>
      <c r="K80" s="33"/>
    </row>
    <row r="81" spans="1:11">
      <c r="A81" s="37">
        <v>72</v>
      </c>
      <c r="B81" s="6"/>
      <c r="C81" s="6"/>
      <c r="D81" s="6"/>
      <c r="E81" s="6"/>
      <c r="F81" s="217"/>
      <c r="G81" s="16" t="str">
        <f t="shared" si="5"/>
        <v/>
      </c>
      <c r="H81" s="58" t="str">
        <f t="shared" si="6"/>
        <v/>
      </c>
      <c r="I81" s="349" t="b">
        <f t="shared" si="7"/>
        <v>0</v>
      </c>
      <c r="J81" s="357">
        <f t="shared" si="8"/>
        <v>1</v>
      </c>
      <c r="K81" s="33"/>
    </row>
    <row r="82" spans="1:11">
      <c r="A82" s="37">
        <v>73</v>
      </c>
      <c r="B82" s="6"/>
      <c r="C82" s="6"/>
      <c r="D82" s="6"/>
      <c r="E82" s="6"/>
      <c r="F82" s="217"/>
      <c r="G82" s="16" t="str">
        <f t="shared" si="5"/>
        <v/>
      </c>
      <c r="H82" s="58" t="str">
        <f t="shared" si="6"/>
        <v/>
      </c>
      <c r="I82" s="349" t="b">
        <f t="shared" si="7"/>
        <v>0</v>
      </c>
      <c r="J82" s="357">
        <f t="shared" si="8"/>
        <v>1</v>
      </c>
      <c r="K82" s="33"/>
    </row>
    <row r="83" spans="1:11">
      <c r="A83" s="37">
        <v>74</v>
      </c>
      <c r="B83" s="6"/>
      <c r="C83" s="6"/>
      <c r="D83" s="6"/>
      <c r="E83" s="6"/>
      <c r="F83" s="217"/>
      <c r="G83" s="16" t="str">
        <f t="shared" si="5"/>
        <v/>
      </c>
      <c r="H83" s="58" t="str">
        <f t="shared" si="6"/>
        <v/>
      </c>
      <c r="I83" s="349" t="b">
        <f t="shared" si="7"/>
        <v>0</v>
      </c>
      <c r="J83" s="357">
        <f t="shared" si="8"/>
        <v>1</v>
      </c>
      <c r="K83" s="33"/>
    </row>
    <row r="84" spans="1:11">
      <c r="A84" s="37">
        <v>75</v>
      </c>
      <c r="B84" s="6"/>
      <c r="C84" s="6"/>
      <c r="D84" s="6"/>
      <c r="E84" s="6"/>
      <c r="F84" s="217"/>
      <c r="G84" s="16" t="str">
        <f t="shared" si="5"/>
        <v/>
      </c>
      <c r="H84" s="58" t="str">
        <f t="shared" si="6"/>
        <v/>
      </c>
      <c r="I84" s="349" t="b">
        <f t="shared" si="7"/>
        <v>0</v>
      </c>
      <c r="J84" s="357">
        <f t="shared" si="8"/>
        <v>1</v>
      </c>
      <c r="K84" s="33"/>
    </row>
    <row r="85" spans="1:11">
      <c r="A85" s="37">
        <v>76</v>
      </c>
      <c r="B85" s="6"/>
      <c r="C85" s="6"/>
      <c r="D85" s="6"/>
      <c r="E85" s="6"/>
      <c r="F85" s="217"/>
      <c r="G85" s="16" t="str">
        <f t="shared" si="5"/>
        <v/>
      </c>
      <c r="H85" s="58" t="str">
        <f t="shared" si="6"/>
        <v/>
      </c>
      <c r="I85" s="349" t="b">
        <f t="shared" si="7"/>
        <v>0</v>
      </c>
      <c r="J85" s="357">
        <f t="shared" si="8"/>
        <v>1</v>
      </c>
      <c r="K85" s="33"/>
    </row>
    <row r="86" spans="1:11">
      <c r="A86" s="37">
        <v>77</v>
      </c>
      <c r="B86" s="6"/>
      <c r="C86" s="6"/>
      <c r="D86" s="6"/>
      <c r="E86" s="6"/>
      <c r="F86" s="217"/>
      <c r="G86" s="16" t="str">
        <f t="shared" si="5"/>
        <v/>
      </c>
      <c r="H86" s="58" t="str">
        <f t="shared" si="6"/>
        <v/>
      </c>
      <c r="I86" s="349" t="b">
        <f t="shared" si="7"/>
        <v>0</v>
      </c>
      <c r="J86" s="357">
        <f t="shared" si="8"/>
        <v>1</v>
      </c>
      <c r="K86" s="33"/>
    </row>
    <row r="87" spans="1:11">
      <c r="A87" s="37">
        <v>78</v>
      </c>
      <c r="B87" s="6"/>
      <c r="C87" s="6"/>
      <c r="D87" s="6"/>
      <c r="E87" s="6"/>
      <c r="F87" s="217"/>
      <c r="G87" s="16" t="str">
        <f t="shared" si="5"/>
        <v/>
      </c>
      <c r="H87" s="58" t="str">
        <f t="shared" si="6"/>
        <v/>
      </c>
      <c r="I87" s="349" t="b">
        <f t="shared" si="7"/>
        <v>0</v>
      </c>
      <c r="J87" s="357">
        <f t="shared" si="8"/>
        <v>1</v>
      </c>
      <c r="K87" s="33"/>
    </row>
    <row r="88" spans="1:11">
      <c r="A88" s="37">
        <v>79</v>
      </c>
      <c r="B88" s="6"/>
      <c r="C88" s="6"/>
      <c r="D88" s="6"/>
      <c r="E88" s="6"/>
      <c r="F88" s="217"/>
      <c r="G88" s="16" t="str">
        <f t="shared" si="5"/>
        <v/>
      </c>
      <c r="H88" s="58" t="str">
        <f t="shared" si="6"/>
        <v/>
      </c>
      <c r="I88" s="349" t="b">
        <f t="shared" si="7"/>
        <v>0</v>
      </c>
      <c r="J88" s="357">
        <f t="shared" si="8"/>
        <v>1</v>
      </c>
      <c r="K88" s="33"/>
    </row>
    <row r="89" spans="1:11">
      <c r="A89" s="37">
        <v>80</v>
      </c>
      <c r="B89" s="6"/>
      <c r="C89" s="6"/>
      <c r="D89" s="6"/>
      <c r="E89" s="6"/>
      <c r="F89" s="217"/>
      <c r="G89" s="16" t="str">
        <f t="shared" si="5"/>
        <v/>
      </c>
      <c r="H89" s="58" t="str">
        <f t="shared" si="6"/>
        <v/>
      </c>
      <c r="I89" s="349" t="b">
        <f t="shared" si="7"/>
        <v>0</v>
      </c>
      <c r="J89" s="357">
        <f t="shared" si="8"/>
        <v>1</v>
      </c>
      <c r="K89" s="33"/>
    </row>
    <row r="90" spans="1:11">
      <c r="A90" s="37">
        <v>81</v>
      </c>
      <c r="B90" s="6"/>
      <c r="C90" s="6"/>
      <c r="D90" s="6"/>
      <c r="E90" s="6"/>
      <c r="F90" s="217"/>
      <c r="G90" s="16" t="str">
        <f t="shared" si="5"/>
        <v/>
      </c>
      <c r="H90" s="58" t="str">
        <f t="shared" si="6"/>
        <v/>
      </c>
      <c r="I90" s="349" t="b">
        <f t="shared" si="7"/>
        <v>0</v>
      </c>
      <c r="J90" s="357">
        <f t="shared" si="8"/>
        <v>1</v>
      </c>
      <c r="K90" s="33"/>
    </row>
    <row r="91" spans="1:11">
      <c r="A91" s="37">
        <v>82</v>
      </c>
      <c r="B91" s="6"/>
      <c r="C91" s="6"/>
      <c r="D91" s="6"/>
      <c r="E91" s="6"/>
      <c r="F91" s="217"/>
      <c r="G91" s="16" t="str">
        <f t="shared" si="5"/>
        <v/>
      </c>
      <c r="H91" s="58" t="str">
        <f t="shared" si="6"/>
        <v/>
      </c>
      <c r="I91" s="349" t="b">
        <f t="shared" si="7"/>
        <v>0</v>
      </c>
      <c r="J91" s="357">
        <f t="shared" si="8"/>
        <v>1</v>
      </c>
      <c r="K91" s="33"/>
    </row>
    <row r="92" spans="1:11">
      <c r="A92" s="37">
        <v>83</v>
      </c>
      <c r="B92" s="6"/>
      <c r="C92" s="6"/>
      <c r="D92" s="6"/>
      <c r="E92" s="6"/>
      <c r="F92" s="217"/>
      <c r="G92" s="16" t="str">
        <f t="shared" si="5"/>
        <v/>
      </c>
      <c r="H92" s="58" t="str">
        <f t="shared" si="6"/>
        <v/>
      </c>
      <c r="I92" s="349" t="b">
        <f t="shared" si="7"/>
        <v>0</v>
      </c>
      <c r="J92" s="357">
        <f t="shared" si="8"/>
        <v>1</v>
      </c>
      <c r="K92" s="33"/>
    </row>
    <row r="93" spans="1:11">
      <c r="A93" s="37">
        <v>84</v>
      </c>
      <c r="B93" s="6"/>
      <c r="C93" s="6"/>
      <c r="D93" s="6"/>
      <c r="E93" s="6"/>
      <c r="F93" s="217"/>
      <c r="G93" s="16" t="str">
        <f t="shared" si="5"/>
        <v/>
      </c>
      <c r="H93" s="58" t="str">
        <f t="shared" si="6"/>
        <v/>
      </c>
      <c r="I93" s="349" t="b">
        <f t="shared" si="7"/>
        <v>0</v>
      </c>
      <c r="J93" s="357">
        <f t="shared" si="8"/>
        <v>1</v>
      </c>
      <c r="K93" s="33"/>
    </row>
    <row r="94" spans="1:11">
      <c r="A94" s="37">
        <v>85</v>
      </c>
      <c r="B94" s="6"/>
      <c r="C94" s="6"/>
      <c r="D94" s="6"/>
      <c r="E94" s="6"/>
      <c r="F94" s="217"/>
      <c r="G94" s="16" t="str">
        <f t="shared" si="5"/>
        <v/>
      </c>
      <c r="H94" s="58" t="str">
        <f t="shared" si="6"/>
        <v/>
      </c>
      <c r="I94" s="349" t="b">
        <f t="shared" si="7"/>
        <v>0</v>
      </c>
      <c r="J94" s="357">
        <f t="shared" si="8"/>
        <v>1</v>
      </c>
      <c r="K94" s="33"/>
    </row>
    <row r="95" spans="1:11">
      <c r="A95" s="37">
        <v>86</v>
      </c>
      <c r="B95" s="6"/>
      <c r="C95" s="6"/>
      <c r="D95" s="6"/>
      <c r="E95" s="6"/>
      <c r="F95" s="217"/>
      <c r="G95" s="16" t="str">
        <f t="shared" si="5"/>
        <v/>
      </c>
      <c r="H95" s="58" t="str">
        <f t="shared" si="6"/>
        <v/>
      </c>
      <c r="I95" s="349" t="b">
        <f t="shared" si="7"/>
        <v>0</v>
      </c>
      <c r="J95" s="357">
        <f t="shared" si="8"/>
        <v>1</v>
      </c>
      <c r="K95" s="33"/>
    </row>
    <row r="96" spans="1:11">
      <c r="A96" s="37">
        <v>87</v>
      </c>
      <c r="B96" s="6"/>
      <c r="C96" s="6"/>
      <c r="D96" s="6"/>
      <c r="E96" s="6"/>
      <c r="F96" s="217"/>
      <c r="G96" s="16" t="str">
        <f t="shared" si="5"/>
        <v/>
      </c>
      <c r="H96" s="58" t="str">
        <f t="shared" si="6"/>
        <v/>
      </c>
      <c r="I96" s="349" t="b">
        <f t="shared" si="7"/>
        <v>0</v>
      </c>
      <c r="J96" s="357">
        <f t="shared" si="8"/>
        <v>1</v>
      </c>
      <c r="K96" s="33"/>
    </row>
    <row r="97" spans="1:11">
      <c r="A97" s="37">
        <v>88</v>
      </c>
      <c r="B97" s="6"/>
      <c r="C97" s="6"/>
      <c r="D97" s="6"/>
      <c r="E97" s="6"/>
      <c r="F97" s="217"/>
      <c r="G97" s="16" t="str">
        <f t="shared" si="5"/>
        <v/>
      </c>
      <c r="H97" s="58" t="str">
        <f t="shared" si="6"/>
        <v/>
      </c>
      <c r="I97" s="349" t="b">
        <f t="shared" si="7"/>
        <v>0</v>
      </c>
      <c r="J97" s="357">
        <f t="shared" si="8"/>
        <v>1</v>
      </c>
      <c r="K97" s="33"/>
    </row>
    <row r="98" spans="1:11">
      <c r="A98" s="37">
        <v>89</v>
      </c>
      <c r="B98" s="6"/>
      <c r="C98" s="6"/>
      <c r="D98" s="6"/>
      <c r="E98" s="6"/>
      <c r="F98" s="217"/>
      <c r="G98" s="16" t="str">
        <f t="shared" si="5"/>
        <v/>
      </c>
      <c r="H98" s="58" t="str">
        <f t="shared" si="6"/>
        <v/>
      </c>
      <c r="I98" s="349" t="b">
        <f t="shared" si="7"/>
        <v>0</v>
      </c>
      <c r="J98" s="357">
        <f t="shared" si="8"/>
        <v>1</v>
      </c>
      <c r="K98" s="33"/>
    </row>
    <row r="99" spans="1:11">
      <c r="A99" s="37">
        <v>90</v>
      </c>
      <c r="B99" s="6"/>
      <c r="C99" s="6"/>
      <c r="D99" s="6"/>
      <c r="E99" s="6"/>
      <c r="F99" s="217"/>
      <c r="G99" s="16" t="str">
        <f t="shared" si="5"/>
        <v/>
      </c>
      <c r="H99" s="58" t="str">
        <f t="shared" si="6"/>
        <v/>
      </c>
      <c r="I99" s="349" t="b">
        <f t="shared" si="7"/>
        <v>0</v>
      </c>
      <c r="J99" s="357">
        <f t="shared" si="8"/>
        <v>1</v>
      </c>
      <c r="K99" s="33"/>
    </row>
    <row r="100" spans="1:11">
      <c r="A100" s="37">
        <v>91</v>
      </c>
      <c r="B100" s="6"/>
      <c r="C100" s="6"/>
      <c r="D100" s="6"/>
      <c r="E100" s="6"/>
      <c r="F100" s="217"/>
      <c r="G100" s="16" t="str">
        <f t="shared" si="5"/>
        <v/>
      </c>
      <c r="H100" s="58" t="str">
        <f t="shared" si="6"/>
        <v/>
      </c>
      <c r="I100" s="349" t="b">
        <f t="shared" si="7"/>
        <v>0</v>
      </c>
      <c r="J100" s="357">
        <f t="shared" si="8"/>
        <v>1</v>
      </c>
      <c r="K100" s="33"/>
    </row>
    <row r="101" spans="1:11">
      <c r="A101" s="37">
        <v>92</v>
      </c>
      <c r="B101" s="6"/>
      <c r="C101" s="6"/>
      <c r="D101" s="6"/>
      <c r="E101" s="6"/>
      <c r="F101" s="217"/>
      <c r="G101" s="16" t="str">
        <f t="shared" si="5"/>
        <v/>
      </c>
      <c r="H101" s="58" t="str">
        <f t="shared" si="6"/>
        <v/>
      </c>
      <c r="I101" s="349" t="b">
        <f t="shared" si="7"/>
        <v>0</v>
      </c>
      <c r="J101" s="357">
        <f t="shared" si="8"/>
        <v>1</v>
      </c>
      <c r="K101" s="33"/>
    </row>
    <row r="102" spans="1:11">
      <c r="A102" s="37">
        <v>93</v>
      </c>
      <c r="B102" s="6"/>
      <c r="C102" s="6"/>
      <c r="D102" s="6"/>
      <c r="E102" s="6"/>
      <c r="F102" s="217"/>
      <c r="G102" s="16" t="str">
        <f t="shared" si="5"/>
        <v/>
      </c>
      <c r="H102" s="58" t="str">
        <f t="shared" si="6"/>
        <v/>
      </c>
      <c r="I102" s="349" t="b">
        <f t="shared" si="7"/>
        <v>0</v>
      </c>
      <c r="J102" s="357">
        <f t="shared" si="8"/>
        <v>1</v>
      </c>
      <c r="K102" s="33"/>
    </row>
    <row r="103" spans="1:11">
      <c r="A103" s="37">
        <v>94</v>
      </c>
      <c r="B103" s="6"/>
      <c r="C103" s="6"/>
      <c r="D103" s="6"/>
      <c r="E103" s="6"/>
      <c r="F103" s="217"/>
      <c r="G103" s="16" t="str">
        <f t="shared" si="5"/>
        <v/>
      </c>
      <c r="H103" s="58" t="str">
        <f t="shared" si="6"/>
        <v/>
      </c>
      <c r="I103" s="349" t="b">
        <f t="shared" si="7"/>
        <v>0</v>
      </c>
      <c r="J103" s="357">
        <f t="shared" si="8"/>
        <v>1</v>
      </c>
      <c r="K103" s="33"/>
    </row>
    <row r="104" spans="1:11">
      <c r="A104" s="37">
        <v>95</v>
      </c>
      <c r="B104" s="6"/>
      <c r="C104" s="6"/>
      <c r="D104" s="6"/>
      <c r="E104" s="6"/>
      <c r="F104" s="217"/>
      <c r="G104" s="16" t="str">
        <f t="shared" si="5"/>
        <v/>
      </c>
      <c r="H104" s="58" t="str">
        <f t="shared" si="6"/>
        <v/>
      </c>
      <c r="I104" s="349" t="b">
        <f t="shared" si="7"/>
        <v>0</v>
      </c>
      <c r="J104" s="357">
        <f t="shared" si="8"/>
        <v>1</v>
      </c>
      <c r="K104" s="33"/>
    </row>
    <row r="105" spans="1:11">
      <c r="A105" s="37">
        <v>96</v>
      </c>
      <c r="B105" s="6"/>
      <c r="C105" s="6"/>
      <c r="D105" s="6"/>
      <c r="E105" s="6"/>
      <c r="F105" s="217"/>
      <c r="G105" s="16" t="str">
        <f t="shared" si="5"/>
        <v/>
      </c>
      <c r="H105" s="58" t="str">
        <f t="shared" si="6"/>
        <v/>
      </c>
      <c r="I105" s="349" t="b">
        <f t="shared" si="7"/>
        <v>0</v>
      </c>
      <c r="J105" s="357">
        <f t="shared" si="8"/>
        <v>1</v>
      </c>
      <c r="K105" s="33"/>
    </row>
    <row r="106" spans="1:11">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c r="A107" s="37">
        <v>98</v>
      </c>
      <c r="B107" s="6"/>
      <c r="C107" s="6"/>
      <c r="D107" s="6"/>
      <c r="E107" s="6"/>
      <c r="F107" s="217"/>
      <c r="G107" s="16" t="str">
        <f t="shared" si="5"/>
        <v/>
      </c>
      <c r="H107" s="58" t="str">
        <f t="shared" si="6"/>
        <v/>
      </c>
      <c r="I107" s="349" t="b">
        <f t="shared" si="7"/>
        <v>0</v>
      </c>
      <c r="J107" s="357">
        <f t="shared" si="9"/>
        <v>1</v>
      </c>
      <c r="K107" s="33"/>
    </row>
    <row r="108" spans="1:11">
      <c r="A108" s="37">
        <v>99</v>
      </c>
      <c r="B108" s="6"/>
      <c r="C108" s="6"/>
      <c r="D108" s="6"/>
      <c r="E108" s="6"/>
      <c r="F108" s="217"/>
      <c r="G108" s="16" t="str">
        <f t="shared" si="5"/>
        <v/>
      </c>
      <c r="H108" s="58" t="str">
        <f t="shared" si="6"/>
        <v/>
      </c>
      <c r="I108" s="349" t="b">
        <f t="shared" si="7"/>
        <v>0</v>
      </c>
      <c r="J108" s="357">
        <f t="shared" si="9"/>
        <v>1</v>
      </c>
      <c r="K108" s="33"/>
    </row>
    <row r="109" spans="1:11">
      <c r="A109" s="37">
        <v>100</v>
      </c>
      <c r="B109" s="6"/>
      <c r="C109" s="6"/>
      <c r="D109" s="6"/>
      <c r="E109" s="6"/>
      <c r="F109" s="217"/>
      <c r="G109" s="16" t="str">
        <f t="shared" si="5"/>
        <v/>
      </c>
      <c r="H109" s="58" t="str">
        <f t="shared" si="6"/>
        <v/>
      </c>
      <c r="I109" s="349" t="b">
        <f t="shared" si="7"/>
        <v>0</v>
      </c>
      <c r="J109" s="357">
        <f t="shared" si="9"/>
        <v>1</v>
      </c>
      <c r="K109" s="33"/>
    </row>
    <row r="110" spans="1:11">
      <c r="A110" s="37">
        <v>101</v>
      </c>
      <c r="B110" s="6"/>
      <c r="C110" s="6"/>
      <c r="D110" s="6"/>
      <c r="E110" s="6"/>
      <c r="F110" s="217"/>
      <c r="G110" s="16" t="str">
        <f t="shared" si="5"/>
        <v/>
      </c>
      <c r="H110" s="58" t="str">
        <f t="shared" si="6"/>
        <v/>
      </c>
      <c r="I110" s="349" t="b">
        <f t="shared" si="7"/>
        <v>0</v>
      </c>
      <c r="J110" s="357">
        <f t="shared" si="9"/>
        <v>1</v>
      </c>
      <c r="K110" s="33"/>
    </row>
    <row r="111" spans="1:11">
      <c r="A111" s="37">
        <v>102</v>
      </c>
      <c r="B111" s="6"/>
      <c r="C111" s="6"/>
      <c r="D111" s="6"/>
      <c r="E111" s="6"/>
      <c r="F111" s="217"/>
      <c r="G111" s="16" t="str">
        <f t="shared" si="5"/>
        <v/>
      </c>
      <c r="H111" s="58" t="str">
        <f t="shared" si="6"/>
        <v/>
      </c>
      <c r="I111" s="349" t="b">
        <f t="shared" si="7"/>
        <v>0</v>
      </c>
      <c r="J111" s="357">
        <f t="shared" si="9"/>
        <v>1</v>
      </c>
      <c r="K111" s="33"/>
    </row>
    <row r="112" spans="1:11">
      <c r="A112" s="37">
        <v>103</v>
      </c>
      <c r="B112" s="6"/>
      <c r="C112" s="6"/>
      <c r="D112" s="6"/>
      <c r="E112" s="6"/>
      <c r="F112" s="217"/>
      <c r="G112" s="16" t="str">
        <f t="shared" si="5"/>
        <v/>
      </c>
      <c r="H112" s="58" t="str">
        <f t="shared" si="6"/>
        <v/>
      </c>
      <c r="I112" s="349" t="b">
        <f t="shared" si="7"/>
        <v>0</v>
      </c>
      <c r="J112" s="357">
        <f t="shared" si="9"/>
        <v>1</v>
      </c>
      <c r="K112" s="33"/>
    </row>
    <row r="113" spans="1:11">
      <c r="A113" s="37">
        <v>104</v>
      </c>
      <c r="B113" s="6"/>
      <c r="C113" s="6"/>
      <c r="D113" s="6"/>
      <c r="E113" s="6"/>
      <c r="F113" s="217"/>
      <c r="G113" s="16" t="str">
        <f t="shared" si="5"/>
        <v/>
      </c>
      <c r="H113" s="58" t="str">
        <f t="shared" si="6"/>
        <v/>
      </c>
      <c r="I113" s="349" t="b">
        <f t="shared" si="7"/>
        <v>0</v>
      </c>
      <c r="J113" s="357">
        <f t="shared" si="9"/>
        <v>1</v>
      </c>
      <c r="K113" s="33"/>
    </row>
    <row r="114" spans="1:11">
      <c r="A114" s="37">
        <v>105</v>
      </c>
      <c r="B114" s="6"/>
      <c r="C114" s="6"/>
      <c r="D114" s="6"/>
      <c r="E114" s="6"/>
      <c r="F114" s="217"/>
      <c r="G114" s="16" t="str">
        <f t="shared" si="5"/>
        <v/>
      </c>
      <c r="H114" s="58" t="str">
        <f t="shared" si="6"/>
        <v/>
      </c>
      <c r="I114" s="349" t="b">
        <f t="shared" si="7"/>
        <v>0</v>
      </c>
      <c r="J114" s="357">
        <f t="shared" si="9"/>
        <v>1</v>
      </c>
      <c r="K114" s="33"/>
    </row>
    <row r="115" spans="1:11">
      <c r="A115" s="37">
        <v>106</v>
      </c>
      <c r="B115" s="6"/>
      <c r="C115" s="6"/>
      <c r="D115" s="6"/>
      <c r="E115" s="6"/>
      <c r="F115" s="217"/>
      <c r="G115" s="16" t="str">
        <f t="shared" si="5"/>
        <v/>
      </c>
      <c r="H115" s="58" t="str">
        <f t="shared" si="6"/>
        <v/>
      </c>
      <c r="I115" s="349" t="b">
        <f t="shared" si="7"/>
        <v>0</v>
      </c>
      <c r="J115" s="357">
        <f t="shared" si="9"/>
        <v>1</v>
      </c>
      <c r="K115" s="33"/>
    </row>
    <row r="116" spans="1:11">
      <c r="A116" s="37">
        <v>107</v>
      </c>
      <c r="B116" s="6"/>
      <c r="C116" s="6"/>
      <c r="D116" s="6"/>
      <c r="E116" s="6"/>
      <c r="F116" s="217"/>
      <c r="G116" s="16" t="str">
        <f t="shared" si="5"/>
        <v/>
      </c>
      <c r="H116" s="58" t="str">
        <f t="shared" si="6"/>
        <v/>
      </c>
      <c r="I116" s="349" t="b">
        <f t="shared" si="7"/>
        <v>0</v>
      </c>
      <c r="J116" s="357">
        <f t="shared" si="9"/>
        <v>1</v>
      </c>
      <c r="K116" s="33"/>
    </row>
    <row r="117" spans="1:11">
      <c r="A117" s="37">
        <v>108</v>
      </c>
      <c r="B117" s="6"/>
      <c r="C117" s="6"/>
      <c r="D117" s="6"/>
      <c r="E117" s="6"/>
      <c r="F117" s="217"/>
      <c r="G117" s="16" t="str">
        <f t="shared" si="5"/>
        <v/>
      </c>
      <c r="H117" s="58" t="str">
        <f t="shared" si="6"/>
        <v/>
      </c>
      <c r="I117" s="349" t="b">
        <f t="shared" si="7"/>
        <v>0</v>
      </c>
      <c r="J117" s="357">
        <f t="shared" si="9"/>
        <v>1</v>
      </c>
      <c r="K117" s="33"/>
    </row>
    <row r="118" spans="1:11">
      <c r="A118" s="37">
        <v>109</v>
      </c>
      <c r="B118" s="6"/>
      <c r="C118" s="6"/>
      <c r="D118" s="6"/>
      <c r="E118" s="6"/>
      <c r="F118" s="217"/>
      <c r="G118" s="16" t="str">
        <f t="shared" si="5"/>
        <v/>
      </c>
      <c r="H118" s="58" t="str">
        <f t="shared" si="6"/>
        <v/>
      </c>
      <c r="I118" s="349" t="b">
        <f t="shared" si="7"/>
        <v>0</v>
      </c>
      <c r="J118" s="357">
        <f t="shared" si="9"/>
        <v>1</v>
      </c>
      <c r="K118" s="33"/>
    </row>
    <row r="119" spans="1:11">
      <c r="A119" s="37">
        <v>110</v>
      </c>
      <c r="B119" s="6"/>
      <c r="C119" s="6"/>
      <c r="D119" s="6"/>
      <c r="E119" s="6"/>
      <c r="F119" s="217"/>
      <c r="G119" s="16" t="str">
        <f t="shared" si="5"/>
        <v/>
      </c>
      <c r="H119" s="58" t="str">
        <f t="shared" si="6"/>
        <v/>
      </c>
      <c r="I119" s="349" t="b">
        <f t="shared" si="7"/>
        <v>0</v>
      </c>
      <c r="J119" s="357">
        <f t="shared" si="9"/>
        <v>1</v>
      </c>
      <c r="K119" s="33"/>
    </row>
    <row r="120" spans="1:11">
      <c r="A120" s="37">
        <v>111</v>
      </c>
      <c r="B120" s="6"/>
      <c r="C120" s="6"/>
      <c r="D120" s="6"/>
      <c r="E120" s="6"/>
      <c r="F120" s="217"/>
      <c r="G120" s="16" t="str">
        <f t="shared" si="5"/>
        <v/>
      </c>
      <c r="H120" s="58" t="str">
        <f t="shared" si="6"/>
        <v/>
      </c>
      <c r="I120" s="349" t="b">
        <f t="shared" si="7"/>
        <v>0</v>
      </c>
      <c r="J120" s="357">
        <f t="shared" si="9"/>
        <v>1</v>
      </c>
      <c r="K120" s="33"/>
    </row>
    <row r="121" spans="1:11">
      <c r="A121" s="37">
        <v>112</v>
      </c>
      <c r="B121" s="6"/>
      <c r="C121" s="6"/>
      <c r="D121" s="6"/>
      <c r="E121" s="6"/>
      <c r="F121" s="217"/>
      <c r="G121" s="16" t="str">
        <f t="shared" si="5"/>
        <v/>
      </c>
      <c r="H121" s="58" t="str">
        <f t="shared" si="6"/>
        <v/>
      </c>
      <c r="I121" s="349" t="b">
        <f t="shared" si="7"/>
        <v>0</v>
      </c>
      <c r="J121" s="357">
        <f t="shared" si="9"/>
        <v>1</v>
      </c>
      <c r="K121" s="33"/>
    </row>
    <row r="122" spans="1:11">
      <c r="A122" s="37">
        <v>113</v>
      </c>
      <c r="B122" s="6"/>
      <c r="C122" s="6"/>
      <c r="D122" s="6"/>
      <c r="E122" s="6"/>
      <c r="F122" s="217"/>
      <c r="G122" s="16" t="str">
        <f t="shared" si="5"/>
        <v/>
      </c>
      <c r="H122" s="58" t="str">
        <f t="shared" si="6"/>
        <v/>
      </c>
      <c r="I122" s="349" t="b">
        <f t="shared" si="7"/>
        <v>0</v>
      </c>
      <c r="J122" s="357">
        <f t="shared" si="9"/>
        <v>1</v>
      </c>
      <c r="K122" s="33"/>
    </row>
    <row r="123" spans="1:11">
      <c r="A123" s="37">
        <v>114</v>
      </c>
      <c r="B123" s="6"/>
      <c r="C123" s="6"/>
      <c r="D123" s="6"/>
      <c r="E123" s="6"/>
      <c r="F123" s="217"/>
      <c r="G123" s="16" t="str">
        <f t="shared" si="5"/>
        <v/>
      </c>
      <c r="H123" s="58" t="str">
        <f t="shared" si="6"/>
        <v/>
      </c>
      <c r="I123" s="349" t="b">
        <f t="shared" si="7"/>
        <v>0</v>
      </c>
      <c r="J123" s="357">
        <f t="shared" si="9"/>
        <v>1</v>
      </c>
      <c r="K123" s="33"/>
    </row>
    <row r="124" spans="1:11">
      <c r="A124" s="37">
        <v>115</v>
      </c>
      <c r="B124" s="6"/>
      <c r="C124" s="6"/>
      <c r="D124" s="6"/>
      <c r="E124" s="6"/>
      <c r="F124" s="217"/>
      <c r="G124" s="16" t="str">
        <f t="shared" si="5"/>
        <v/>
      </c>
      <c r="H124" s="58" t="str">
        <f t="shared" si="6"/>
        <v/>
      </c>
      <c r="I124" s="349" t="b">
        <f t="shared" si="7"/>
        <v>0</v>
      </c>
      <c r="J124" s="357">
        <f t="shared" si="9"/>
        <v>1</v>
      </c>
      <c r="K124" s="33"/>
    </row>
    <row r="125" spans="1:11">
      <c r="A125" s="37">
        <v>116</v>
      </c>
      <c r="B125" s="6"/>
      <c r="C125" s="6"/>
      <c r="D125" s="6"/>
      <c r="E125" s="6"/>
      <c r="F125" s="217"/>
      <c r="G125" s="16" t="str">
        <f t="shared" si="5"/>
        <v/>
      </c>
      <c r="H125" s="58" t="str">
        <f t="shared" si="6"/>
        <v/>
      </c>
      <c r="I125" s="349" t="b">
        <f t="shared" si="7"/>
        <v>0</v>
      </c>
      <c r="J125" s="357">
        <f t="shared" si="9"/>
        <v>1</v>
      </c>
      <c r="K125" s="33"/>
    </row>
    <row r="126" spans="1:11">
      <c r="A126" s="37">
        <v>117</v>
      </c>
      <c r="B126" s="6"/>
      <c r="C126" s="6"/>
      <c r="D126" s="6"/>
      <c r="E126" s="6"/>
      <c r="F126" s="217"/>
      <c r="G126" s="16" t="str">
        <f t="shared" si="5"/>
        <v/>
      </c>
      <c r="H126" s="58" t="str">
        <f t="shared" si="6"/>
        <v/>
      </c>
      <c r="I126" s="349" t="b">
        <f t="shared" si="7"/>
        <v>0</v>
      </c>
      <c r="J126" s="357">
        <f t="shared" si="9"/>
        <v>1</v>
      </c>
      <c r="K126" s="33"/>
    </row>
    <row r="127" spans="1:11">
      <c r="A127" s="37">
        <v>118</v>
      </c>
      <c r="B127" s="6"/>
      <c r="C127" s="6"/>
      <c r="D127" s="6"/>
      <c r="E127" s="6"/>
      <c r="F127" s="217"/>
      <c r="G127" s="16" t="str">
        <f t="shared" si="5"/>
        <v/>
      </c>
      <c r="H127" s="58" t="str">
        <f t="shared" si="6"/>
        <v/>
      </c>
      <c r="I127" s="349" t="b">
        <f t="shared" si="7"/>
        <v>0</v>
      </c>
      <c r="J127" s="357">
        <f t="shared" si="9"/>
        <v>1</v>
      </c>
      <c r="K127" s="33"/>
    </row>
    <row r="128" spans="1:11">
      <c r="A128" s="37">
        <v>119</v>
      </c>
      <c r="B128" s="6"/>
      <c r="C128" s="6"/>
      <c r="D128" s="6"/>
      <c r="E128" s="6"/>
      <c r="F128" s="217"/>
      <c r="G128" s="16" t="str">
        <f t="shared" si="5"/>
        <v/>
      </c>
      <c r="H128" s="58" t="str">
        <f t="shared" si="6"/>
        <v/>
      </c>
      <c r="I128" s="349" t="b">
        <f t="shared" si="7"/>
        <v>0</v>
      </c>
      <c r="J128" s="357">
        <f t="shared" si="9"/>
        <v>1</v>
      </c>
      <c r="K128" s="33"/>
    </row>
    <row r="129" spans="1:11">
      <c r="A129" s="37">
        <v>120</v>
      </c>
      <c r="B129" s="6"/>
      <c r="C129" s="6"/>
      <c r="D129" s="6"/>
      <c r="E129" s="6"/>
      <c r="F129" s="217"/>
      <c r="G129" s="16" t="str">
        <f t="shared" si="5"/>
        <v/>
      </c>
      <c r="H129" s="58" t="str">
        <f t="shared" si="6"/>
        <v/>
      </c>
      <c r="I129" s="349" t="b">
        <f t="shared" si="7"/>
        <v>0</v>
      </c>
      <c r="J129" s="357">
        <f t="shared" si="9"/>
        <v>1</v>
      </c>
      <c r="K129" s="33"/>
    </row>
    <row r="130" spans="1:11">
      <c r="A130" s="37">
        <v>121</v>
      </c>
      <c r="B130" s="6"/>
      <c r="C130" s="6"/>
      <c r="D130" s="6"/>
      <c r="E130" s="6"/>
      <c r="F130" s="217"/>
      <c r="G130" s="16" t="str">
        <f t="shared" si="5"/>
        <v/>
      </c>
      <c r="H130" s="58" t="str">
        <f t="shared" si="6"/>
        <v/>
      </c>
      <c r="I130" s="349" t="b">
        <f t="shared" si="7"/>
        <v>0</v>
      </c>
      <c r="J130" s="357">
        <f t="shared" si="9"/>
        <v>1</v>
      </c>
      <c r="K130" s="33"/>
    </row>
    <row r="131" spans="1:11">
      <c r="A131" s="37">
        <v>122</v>
      </c>
      <c r="B131" s="6"/>
      <c r="C131" s="6"/>
      <c r="D131" s="6"/>
      <c r="E131" s="6"/>
      <c r="F131" s="217"/>
      <c r="G131" s="16" t="str">
        <f t="shared" si="5"/>
        <v/>
      </c>
      <c r="H131" s="58" t="str">
        <f t="shared" si="6"/>
        <v/>
      </c>
      <c r="I131" s="349" t="b">
        <f t="shared" si="7"/>
        <v>0</v>
      </c>
      <c r="J131" s="357">
        <f t="shared" si="9"/>
        <v>1</v>
      </c>
      <c r="K131" s="33"/>
    </row>
    <row r="132" spans="1:11">
      <c r="A132" s="37">
        <v>123</v>
      </c>
      <c r="B132" s="6"/>
      <c r="C132" s="6"/>
      <c r="D132" s="6"/>
      <c r="E132" s="6"/>
      <c r="F132" s="217"/>
      <c r="G132" s="16" t="str">
        <f t="shared" si="5"/>
        <v/>
      </c>
      <c r="H132" s="58" t="str">
        <f t="shared" si="6"/>
        <v/>
      </c>
      <c r="I132" s="349" t="b">
        <f t="shared" si="7"/>
        <v>0</v>
      </c>
      <c r="J132" s="357">
        <f t="shared" si="9"/>
        <v>1</v>
      </c>
      <c r="K132" s="33"/>
    </row>
    <row r="133" spans="1:11">
      <c r="A133" s="37">
        <v>124</v>
      </c>
      <c r="B133" s="6"/>
      <c r="C133" s="6"/>
      <c r="D133" s="6"/>
      <c r="E133" s="6"/>
      <c r="F133" s="217"/>
      <c r="G133" s="16" t="str">
        <f t="shared" si="5"/>
        <v/>
      </c>
      <c r="H133" s="58" t="str">
        <f t="shared" si="6"/>
        <v/>
      </c>
      <c r="I133" s="349" t="b">
        <f t="shared" si="7"/>
        <v>0</v>
      </c>
      <c r="J133" s="357">
        <f t="shared" si="9"/>
        <v>1</v>
      </c>
      <c r="K133" s="33"/>
    </row>
    <row r="134" spans="1:11">
      <c r="A134" s="37">
        <v>125</v>
      </c>
      <c r="B134" s="6"/>
      <c r="C134" s="6"/>
      <c r="D134" s="6"/>
      <c r="E134" s="6"/>
      <c r="F134" s="217"/>
      <c r="G134" s="16" t="str">
        <f t="shared" si="5"/>
        <v/>
      </c>
      <c r="H134" s="58" t="str">
        <f t="shared" si="6"/>
        <v/>
      </c>
      <c r="I134" s="349" t="b">
        <f t="shared" si="7"/>
        <v>0</v>
      </c>
      <c r="J134" s="357">
        <f t="shared" si="9"/>
        <v>1</v>
      </c>
      <c r="K134" s="33"/>
    </row>
    <row r="135" spans="1:11">
      <c r="A135" s="37">
        <v>126</v>
      </c>
      <c r="B135" s="6"/>
      <c r="C135" s="6"/>
      <c r="D135" s="6"/>
      <c r="E135" s="6"/>
      <c r="F135" s="217"/>
      <c r="G135" s="16" t="str">
        <f t="shared" si="5"/>
        <v/>
      </c>
      <c r="H135" s="58" t="str">
        <f t="shared" si="6"/>
        <v/>
      </c>
      <c r="I135" s="349" t="b">
        <f t="shared" si="7"/>
        <v>0</v>
      </c>
      <c r="J135" s="357">
        <f t="shared" si="9"/>
        <v>1</v>
      </c>
      <c r="K135" s="33"/>
    </row>
    <row r="136" spans="1:11">
      <c r="A136" s="37">
        <v>127</v>
      </c>
      <c r="B136" s="6"/>
      <c r="C136" s="6"/>
      <c r="D136" s="6"/>
      <c r="E136" s="6"/>
      <c r="F136" s="217"/>
      <c r="G136" s="16" t="str">
        <f t="shared" si="5"/>
        <v/>
      </c>
      <c r="H136" s="58" t="str">
        <f t="shared" si="6"/>
        <v/>
      </c>
      <c r="I136" s="349" t="b">
        <f t="shared" si="7"/>
        <v>0</v>
      </c>
      <c r="J136" s="357">
        <f t="shared" si="9"/>
        <v>1</v>
      </c>
      <c r="K136" s="33"/>
    </row>
    <row r="137" spans="1:11">
      <c r="A137" s="37">
        <v>128</v>
      </c>
      <c r="B137" s="6"/>
      <c r="C137" s="6"/>
      <c r="D137" s="6"/>
      <c r="E137" s="6"/>
      <c r="F137" s="217"/>
      <c r="G137" s="16" t="str">
        <f t="shared" si="5"/>
        <v/>
      </c>
      <c r="H137" s="58" t="str">
        <f t="shared" si="6"/>
        <v/>
      </c>
      <c r="I137" s="349" t="b">
        <f t="shared" si="7"/>
        <v>0</v>
      </c>
      <c r="J137" s="357">
        <f t="shared" si="9"/>
        <v>1</v>
      </c>
      <c r="K137" s="33"/>
    </row>
    <row r="138" spans="1:11">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c r="A139" s="37">
        <v>130</v>
      </c>
      <c r="B139" s="6"/>
      <c r="C139" s="6"/>
      <c r="D139" s="6"/>
      <c r="E139" s="6"/>
      <c r="F139" s="217"/>
      <c r="G139" s="16" t="str">
        <f t="shared" si="10"/>
        <v/>
      </c>
      <c r="H139" s="58" t="str">
        <f t="shared" si="11"/>
        <v/>
      </c>
      <c r="I139" s="349" t="b">
        <f t="shared" si="12"/>
        <v>0</v>
      </c>
      <c r="J139" s="357">
        <f t="shared" si="13"/>
        <v>1</v>
      </c>
      <c r="K139" s="33"/>
    </row>
    <row r="140" spans="1:11">
      <c r="A140" s="37">
        <v>131</v>
      </c>
      <c r="B140" s="6"/>
      <c r="C140" s="6"/>
      <c r="D140" s="6"/>
      <c r="E140" s="6"/>
      <c r="F140" s="217"/>
      <c r="G140" s="16" t="str">
        <f t="shared" si="10"/>
        <v/>
      </c>
      <c r="H140" s="58" t="str">
        <f t="shared" si="11"/>
        <v/>
      </c>
      <c r="I140" s="349" t="b">
        <f t="shared" si="12"/>
        <v>0</v>
      </c>
      <c r="J140" s="357">
        <f t="shared" si="13"/>
        <v>1</v>
      </c>
      <c r="K140" s="33"/>
    </row>
    <row r="141" spans="1:11">
      <c r="A141" s="37">
        <v>132</v>
      </c>
      <c r="B141" s="6"/>
      <c r="C141" s="6"/>
      <c r="D141" s="6"/>
      <c r="E141" s="6"/>
      <c r="F141" s="217"/>
      <c r="G141" s="16" t="str">
        <f t="shared" si="10"/>
        <v/>
      </c>
      <c r="H141" s="58" t="str">
        <f t="shared" si="11"/>
        <v/>
      </c>
      <c r="I141" s="349" t="b">
        <f t="shared" si="12"/>
        <v>0</v>
      </c>
      <c r="J141" s="357">
        <f t="shared" si="13"/>
        <v>1</v>
      </c>
      <c r="K141" s="33"/>
    </row>
    <row r="142" spans="1:11">
      <c r="A142" s="37">
        <v>133</v>
      </c>
      <c r="B142" s="6"/>
      <c r="C142" s="6"/>
      <c r="D142" s="6"/>
      <c r="E142" s="6"/>
      <c r="F142" s="217"/>
      <c r="G142" s="16" t="str">
        <f t="shared" si="10"/>
        <v/>
      </c>
      <c r="H142" s="58" t="str">
        <f t="shared" si="11"/>
        <v/>
      </c>
      <c r="I142" s="349" t="b">
        <f t="shared" si="12"/>
        <v>0</v>
      </c>
      <c r="J142" s="357">
        <f t="shared" si="13"/>
        <v>1</v>
      </c>
      <c r="K142" s="33"/>
    </row>
    <row r="143" spans="1:11">
      <c r="A143" s="37">
        <v>134</v>
      </c>
      <c r="B143" s="6"/>
      <c r="C143" s="6"/>
      <c r="D143" s="6"/>
      <c r="E143" s="6"/>
      <c r="F143" s="217"/>
      <c r="G143" s="16" t="str">
        <f t="shared" si="10"/>
        <v/>
      </c>
      <c r="H143" s="58" t="str">
        <f t="shared" si="11"/>
        <v/>
      </c>
      <c r="I143" s="349" t="b">
        <f t="shared" si="12"/>
        <v>0</v>
      </c>
      <c r="J143" s="357">
        <f t="shared" si="13"/>
        <v>1</v>
      </c>
      <c r="K143" s="33"/>
    </row>
    <row r="144" spans="1:11">
      <c r="A144" s="37">
        <v>135</v>
      </c>
      <c r="B144" s="6"/>
      <c r="C144" s="6"/>
      <c r="D144" s="6"/>
      <c r="E144" s="6"/>
      <c r="F144" s="217"/>
      <c r="G144" s="16" t="str">
        <f t="shared" si="10"/>
        <v/>
      </c>
      <c r="H144" s="58" t="str">
        <f t="shared" si="11"/>
        <v/>
      </c>
      <c r="I144" s="349" t="b">
        <f t="shared" si="12"/>
        <v>0</v>
      </c>
      <c r="J144" s="357">
        <f t="shared" si="13"/>
        <v>1</v>
      </c>
      <c r="K144" s="33"/>
    </row>
    <row r="145" spans="1:11">
      <c r="A145" s="37">
        <v>136</v>
      </c>
      <c r="B145" s="6"/>
      <c r="C145" s="6"/>
      <c r="D145" s="6"/>
      <c r="E145" s="6"/>
      <c r="F145" s="217"/>
      <c r="G145" s="16" t="str">
        <f t="shared" si="10"/>
        <v/>
      </c>
      <c r="H145" s="58" t="str">
        <f t="shared" si="11"/>
        <v/>
      </c>
      <c r="I145" s="349" t="b">
        <f t="shared" si="12"/>
        <v>0</v>
      </c>
      <c r="J145" s="357">
        <f t="shared" si="13"/>
        <v>1</v>
      </c>
      <c r="K145" s="33"/>
    </row>
    <row r="146" spans="1:11">
      <c r="A146" s="37">
        <v>137</v>
      </c>
      <c r="B146" s="6"/>
      <c r="C146" s="6"/>
      <c r="D146" s="6"/>
      <c r="E146" s="6"/>
      <c r="F146" s="217"/>
      <c r="G146" s="16" t="str">
        <f t="shared" si="10"/>
        <v/>
      </c>
      <c r="H146" s="58" t="str">
        <f t="shared" si="11"/>
        <v/>
      </c>
      <c r="I146" s="349" t="b">
        <f t="shared" si="12"/>
        <v>0</v>
      </c>
      <c r="J146" s="357">
        <f t="shared" si="13"/>
        <v>1</v>
      </c>
      <c r="K146" s="33"/>
    </row>
    <row r="147" spans="1:11">
      <c r="A147" s="37">
        <v>138</v>
      </c>
      <c r="B147" s="6"/>
      <c r="C147" s="6"/>
      <c r="D147" s="6"/>
      <c r="E147" s="6"/>
      <c r="F147" s="217"/>
      <c r="G147" s="16" t="str">
        <f t="shared" si="10"/>
        <v/>
      </c>
      <c r="H147" s="58" t="str">
        <f t="shared" si="11"/>
        <v/>
      </c>
      <c r="I147" s="349" t="b">
        <f t="shared" si="12"/>
        <v>0</v>
      </c>
      <c r="J147" s="357">
        <f t="shared" si="13"/>
        <v>1</v>
      </c>
      <c r="K147" s="33"/>
    </row>
    <row r="148" spans="1:11">
      <c r="A148" s="37">
        <v>139</v>
      </c>
      <c r="B148" s="6"/>
      <c r="C148" s="6"/>
      <c r="D148" s="6"/>
      <c r="E148" s="6"/>
      <c r="F148" s="217"/>
      <c r="G148" s="16" t="str">
        <f t="shared" si="10"/>
        <v/>
      </c>
      <c r="H148" s="58" t="str">
        <f t="shared" si="11"/>
        <v/>
      </c>
      <c r="I148" s="349" t="b">
        <f t="shared" si="12"/>
        <v>0</v>
      </c>
      <c r="J148" s="357">
        <f t="shared" si="13"/>
        <v>1</v>
      </c>
      <c r="K148" s="33"/>
    </row>
    <row r="149" spans="1:11">
      <c r="A149" s="37">
        <v>140</v>
      </c>
      <c r="B149" s="6"/>
      <c r="C149" s="6"/>
      <c r="D149" s="6"/>
      <c r="E149" s="6"/>
      <c r="F149" s="217"/>
      <c r="G149" s="16" t="str">
        <f t="shared" si="10"/>
        <v/>
      </c>
      <c r="H149" s="58" t="str">
        <f t="shared" si="11"/>
        <v/>
      </c>
      <c r="I149" s="349" t="b">
        <f t="shared" si="12"/>
        <v>0</v>
      </c>
      <c r="J149" s="357">
        <f t="shared" si="13"/>
        <v>1</v>
      </c>
      <c r="K149" s="33"/>
    </row>
    <row r="150" spans="1:11">
      <c r="A150" s="37">
        <v>141</v>
      </c>
      <c r="B150" s="6"/>
      <c r="C150" s="6"/>
      <c r="D150" s="6"/>
      <c r="E150" s="6"/>
      <c r="F150" s="217"/>
      <c r="G150" s="16" t="str">
        <f t="shared" si="10"/>
        <v/>
      </c>
      <c r="H150" s="58" t="str">
        <f t="shared" si="11"/>
        <v/>
      </c>
      <c r="I150" s="349" t="b">
        <f t="shared" si="12"/>
        <v>0</v>
      </c>
      <c r="J150" s="357">
        <f t="shared" si="13"/>
        <v>1</v>
      </c>
      <c r="K150" s="33"/>
    </row>
    <row r="151" spans="1:11">
      <c r="A151" s="37">
        <v>142</v>
      </c>
      <c r="B151" s="6"/>
      <c r="C151" s="6"/>
      <c r="D151" s="6"/>
      <c r="E151" s="6"/>
      <c r="F151" s="217"/>
      <c r="G151" s="16" t="str">
        <f t="shared" si="10"/>
        <v/>
      </c>
      <c r="H151" s="58" t="str">
        <f t="shared" si="11"/>
        <v/>
      </c>
      <c r="I151" s="349" t="b">
        <f t="shared" si="12"/>
        <v>0</v>
      </c>
      <c r="J151" s="357">
        <f t="shared" si="13"/>
        <v>1</v>
      </c>
      <c r="K151" s="33"/>
    </row>
    <row r="152" spans="1:11">
      <c r="A152" s="37">
        <v>143</v>
      </c>
      <c r="B152" s="6"/>
      <c r="C152" s="6"/>
      <c r="D152" s="6"/>
      <c r="E152" s="6"/>
      <c r="F152" s="217"/>
      <c r="G152" s="16" t="str">
        <f t="shared" si="10"/>
        <v/>
      </c>
      <c r="H152" s="58" t="str">
        <f t="shared" si="11"/>
        <v/>
      </c>
      <c r="I152" s="349" t="b">
        <f t="shared" si="12"/>
        <v>0</v>
      </c>
      <c r="J152" s="357">
        <f t="shared" si="13"/>
        <v>1</v>
      </c>
      <c r="K152" s="33"/>
    </row>
    <row r="153" spans="1:11">
      <c r="A153" s="37">
        <v>144</v>
      </c>
      <c r="B153" s="6"/>
      <c r="C153" s="6"/>
      <c r="D153" s="6"/>
      <c r="E153" s="6"/>
      <c r="F153" s="217"/>
      <c r="G153" s="16" t="str">
        <f t="shared" si="10"/>
        <v/>
      </c>
      <c r="H153" s="58" t="str">
        <f t="shared" si="11"/>
        <v/>
      </c>
      <c r="I153" s="349" t="b">
        <f t="shared" si="12"/>
        <v>0</v>
      </c>
      <c r="J153" s="357">
        <f t="shared" si="13"/>
        <v>1</v>
      </c>
      <c r="K153" s="33"/>
    </row>
    <row r="154" spans="1:11">
      <c r="A154" s="37">
        <v>145</v>
      </c>
      <c r="B154" s="6"/>
      <c r="C154" s="6"/>
      <c r="D154" s="6"/>
      <c r="E154" s="6"/>
      <c r="F154" s="217"/>
      <c r="G154" s="16" t="str">
        <f t="shared" si="10"/>
        <v/>
      </c>
      <c r="H154" s="58" t="str">
        <f t="shared" si="11"/>
        <v/>
      </c>
      <c r="I154" s="349" t="b">
        <f t="shared" si="12"/>
        <v>0</v>
      </c>
      <c r="J154" s="357">
        <f t="shared" si="13"/>
        <v>1</v>
      </c>
      <c r="K154" s="33"/>
    </row>
    <row r="155" spans="1:11">
      <c r="A155" s="37">
        <v>146</v>
      </c>
      <c r="B155" s="6"/>
      <c r="C155" s="6"/>
      <c r="D155" s="6"/>
      <c r="E155" s="6"/>
      <c r="F155" s="217"/>
      <c r="G155" s="16" t="str">
        <f t="shared" si="10"/>
        <v/>
      </c>
      <c r="H155" s="58" t="str">
        <f t="shared" si="11"/>
        <v/>
      </c>
      <c r="I155" s="349" t="b">
        <f t="shared" si="12"/>
        <v>0</v>
      </c>
      <c r="J155" s="357">
        <f t="shared" si="13"/>
        <v>1</v>
      </c>
      <c r="K155" s="33"/>
    </row>
    <row r="156" spans="1:11">
      <c r="A156" s="37">
        <v>147</v>
      </c>
      <c r="B156" s="6"/>
      <c r="C156" s="6"/>
      <c r="D156" s="6"/>
      <c r="E156" s="6"/>
      <c r="F156" s="217"/>
      <c r="G156" s="16" t="str">
        <f t="shared" si="10"/>
        <v/>
      </c>
      <c r="H156" s="58" t="str">
        <f t="shared" si="11"/>
        <v/>
      </c>
      <c r="I156" s="349" t="b">
        <f t="shared" si="12"/>
        <v>0</v>
      </c>
      <c r="J156" s="357">
        <f t="shared" si="13"/>
        <v>1</v>
      </c>
      <c r="K156" s="33"/>
    </row>
    <row r="157" spans="1:11">
      <c r="A157" s="37">
        <v>148</v>
      </c>
      <c r="B157" s="6"/>
      <c r="C157" s="6"/>
      <c r="D157" s="6"/>
      <c r="E157" s="6"/>
      <c r="F157" s="217"/>
      <c r="G157" s="16" t="str">
        <f t="shared" si="10"/>
        <v/>
      </c>
      <c r="H157" s="58" t="str">
        <f t="shared" si="11"/>
        <v/>
      </c>
      <c r="I157" s="349" t="b">
        <f t="shared" si="12"/>
        <v>0</v>
      </c>
      <c r="J157" s="357">
        <f t="shared" si="13"/>
        <v>1</v>
      </c>
      <c r="K157" s="33"/>
    </row>
    <row r="158" spans="1:11">
      <c r="A158" s="37">
        <v>149</v>
      </c>
      <c r="B158" s="6"/>
      <c r="C158" s="6"/>
      <c r="D158" s="6"/>
      <c r="E158" s="6"/>
      <c r="F158" s="217"/>
      <c r="G158" s="16" t="str">
        <f t="shared" si="10"/>
        <v/>
      </c>
      <c r="H158" s="58" t="str">
        <f t="shared" si="11"/>
        <v/>
      </c>
      <c r="I158" s="349" t="b">
        <f t="shared" si="12"/>
        <v>0</v>
      </c>
      <c r="J158" s="357">
        <f t="shared" si="13"/>
        <v>1</v>
      </c>
      <c r="K158" s="33"/>
    </row>
    <row r="159" spans="1:11">
      <c r="A159" s="37">
        <v>150</v>
      </c>
      <c r="B159" s="6"/>
      <c r="C159" s="6"/>
      <c r="D159" s="6"/>
      <c r="E159" s="6"/>
      <c r="F159" s="217"/>
      <c r="G159" s="16" t="str">
        <f t="shared" si="10"/>
        <v/>
      </c>
      <c r="H159" s="58" t="str">
        <f t="shared" si="11"/>
        <v/>
      </c>
      <c r="I159" s="349" t="b">
        <f t="shared" si="12"/>
        <v>0</v>
      </c>
      <c r="J159" s="357">
        <f t="shared" si="13"/>
        <v>1</v>
      </c>
      <c r="K159" s="33"/>
    </row>
    <row r="160" spans="1:11">
      <c r="A160" s="37">
        <v>151</v>
      </c>
      <c r="B160" s="6"/>
      <c r="C160" s="6"/>
      <c r="D160" s="6"/>
      <c r="E160" s="6"/>
      <c r="F160" s="217"/>
      <c r="G160" s="16" t="str">
        <f t="shared" si="10"/>
        <v/>
      </c>
      <c r="H160" s="58" t="str">
        <f t="shared" si="11"/>
        <v/>
      </c>
      <c r="I160" s="349" t="b">
        <f t="shared" si="12"/>
        <v>0</v>
      </c>
      <c r="J160" s="357">
        <f t="shared" si="13"/>
        <v>1</v>
      </c>
      <c r="K160" s="33"/>
    </row>
    <row r="161" spans="1:11">
      <c r="A161" s="37">
        <v>152</v>
      </c>
      <c r="B161" s="6"/>
      <c r="C161" s="6"/>
      <c r="D161" s="6"/>
      <c r="E161" s="6"/>
      <c r="F161" s="217"/>
      <c r="G161" s="16" t="str">
        <f t="shared" si="10"/>
        <v/>
      </c>
      <c r="H161" s="58" t="str">
        <f t="shared" si="11"/>
        <v/>
      </c>
      <c r="I161" s="349" t="b">
        <f t="shared" si="12"/>
        <v>0</v>
      </c>
      <c r="J161" s="357">
        <f t="shared" si="13"/>
        <v>1</v>
      </c>
      <c r="K161" s="33"/>
    </row>
    <row r="162" spans="1:11">
      <c r="A162" s="37">
        <v>153</v>
      </c>
      <c r="B162" s="6"/>
      <c r="C162" s="6"/>
      <c r="D162" s="6"/>
      <c r="E162" s="6"/>
      <c r="F162" s="217"/>
      <c r="G162" s="16" t="str">
        <f t="shared" si="10"/>
        <v/>
      </c>
      <c r="H162" s="58" t="str">
        <f t="shared" si="11"/>
        <v/>
      </c>
      <c r="I162" s="349" t="b">
        <f t="shared" si="12"/>
        <v>0</v>
      </c>
      <c r="J162" s="357">
        <f t="shared" si="13"/>
        <v>1</v>
      </c>
      <c r="K162" s="33"/>
    </row>
    <row r="163" spans="1:11">
      <c r="A163" s="37">
        <v>154</v>
      </c>
      <c r="B163" s="6"/>
      <c r="C163" s="6"/>
      <c r="D163" s="6"/>
      <c r="E163" s="6"/>
      <c r="F163" s="217"/>
      <c r="G163" s="16" t="str">
        <f t="shared" si="10"/>
        <v/>
      </c>
      <c r="H163" s="58" t="str">
        <f t="shared" si="11"/>
        <v/>
      </c>
      <c r="I163" s="349" t="b">
        <f t="shared" si="12"/>
        <v>0</v>
      </c>
      <c r="J163" s="357">
        <f t="shared" si="13"/>
        <v>1</v>
      </c>
      <c r="K163" s="33"/>
    </row>
    <row r="164" spans="1:11">
      <c r="A164" s="37">
        <v>155</v>
      </c>
      <c r="B164" s="6"/>
      <c r="C164" s="6"/>
      <c r="D164" s="6"/>
      <c r="E164" s="6"/>
      <c r="F164" s="217"/>
      <c r="G164" s="16" t="str">
        <f t="shared" si="10"/>
        <v/>
      </c>
      <c r="H164" s="58" t="str">
        <f t="shared" si="11"/>
        <v/>
      </c>
      <c r="I164" s="349" t="b">
        <f t="shared" si="12"/>
        <v>0</v>
      </c>
      <c r="J164" s="357">
        <f t="shared" si="13"/>
        <v>1</v>
      </c>
      <c r="K164" s="33"/>
    </row>
    <row r="165" spans="1:11">
      <c r="A165" s="37">
        <v>156</v>
      </c>
      <c r="B165" s="6"/>
      <c r="C165" s="6"/>
      <c r="D165" s="6"/>
      <c r="E165" s="6"/>
      <c r="F165" s="217"/>
      <c r="G165" s="16" t="str">
        <f t="shared" si="10"/>
        <v/>
      </c>
      <c r="H165" s="58" t="str">
        <f t="shared" si="11"/>
        <v/>
      </c>
      <c r="I165" s="349" t="b">
        <f t="shared" si="12"/>
        <v>0</v>
      </c>
      <c r="J165" s="357">
        <f t="shared" si="13"/>
        <v>1</v>
      </c>
      <c r="K165" s="33"/>
    </row>
    <row r="166" spans="1:11">
      <c r="A166" s="37">
        <v>157</v>
      </c>
      <c r="B166" s="6"/>
      <c r="C166" s="6"/>
      <c r="D166" s="6"/>
      <c r="E166" s="6"/>
      <c r="F166" s="217"/>
      <c r="G166" s="16" t="str">
        <f t="shared" si="10"/>
        <v/>
      </c>
      <c r="H166" s="58" t="str">
        <f t="shared" si="11"/>
        <v/>
      </c>
      <c r="I166" s="349" t="b">
        <f t="shared" si="12"/>
        <v>0</v>
      </c>
      <c r="J166" s="357">
        <f t="shared" si="13"/>
        <v>1</v>
      </c>
      <c r="K166" s="33"/>
    </row>
    <row r="167" spans="1:11">
      <c r="A167" s="37">
        <v>158</v>
      </c>
      <c r="B167" s="6"/>
      <c r="C167" s="6"/>
      <c r="D167" s="6"/>
      <c r="E167" s="6"/>
      <c r="F167" s="217"/>
      <c r="G167" s="16" t="str">
        <f t="shared" si="10"/>
        <v/>
      </c>
      <c r="H167" s="58" t="str">
        <f t="shared" si="11"/>
        <v/>
      </c>
      <c r="I167" s="349" t="b">
        <f t="shared" si="12"/>
        <v>0</v>
      </c>
      <c r="J167" s="357">
        <f t="shared" si="13"/>
        <v>1</v>
      </c>
      <c r="K167" s="33"/>
    </row>
    <row r="168" spans="1:11">
      <c r="A168" s="37">
        <v>159</v>
      </c>
      <c r="B168" s="6"/>
      <c r="C168" s="6"/>
      <c r="D168" s="6"/>
      <c r="E168" s="6"/>
      <c r="F168" s="217"/>
      <c r="G168" s="16" t="str">
        <f t="shared" si="10"/>
        <v/>
      </c>
      <c r="H168" s="58" t="str">
        <f t="shared" si="11"/>
        <v/>
      </c>
      <c r="I168" s="349" t="b">
        <f t="shared" si="12"/>
        <v>0</v>
      </c>
      <c r="J168" s="357">
        <f t="shared" si="13"/>
        <v>1</v>
      </c>
      <c r="K168" s="33"/>
    </row>
    <row r="169" spans="1:11">
      <c r="A169" s="37">
        <v>160</v>
      </c>
      <c r="B169" s="6"/>
      <c r="C169" s="6"/>
      <c r="D169" s="6"/>
      <c r="E169" s="6"/>
      <c r="F169" s="217"/>
      <c r="G169" s="16" t="str">
        <f t="shared" si="10"/>
        <v/>
      </c>
      <c r="H169" s="58" t="str">
        <f t="shared" si="11"/>
        <v/>
      </c>
      <c r="I169" s="349" t="b">
        <f t="shared" si="12"/>
        <v>0</v>
      </c>
      <c r="J169" s="357">
        <f t="shared" si="13"/>
        <v>1</v>
      </c>
      <c r="K169" s="33"/>
    </row>
    <row r="170" spans="1:11">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c r="A171" s="37">
        <v>162</v>
      </c>
      <c r="B171" s="6"/>
      <c r="C171" s="6"/>
      <c r="D171" s="6"/>
      <c r="E171" s="6"/>
      <c r="F171" s="217"/>
      <c r="G171" s="16" t="str">
        <f t="shared" si="10"/>
        <v/>
      </c>
      <c r="H171" s="58" t="str">
        <f t="shared" si="11"/>
        <v/>
      </c>
      <c r="I171" s="349" t="b">
        <f t="shared" si="12"/>
        <v>0</v>
      </c>
      <c r="J171" s="357">
        <f t="shared" si="14"/>
        <v>1</v>
      </c>
      <c r="K171" s="33"/>
    </row>
    <row r="172" spans="1:11">
      <c r="A172" s="37">
        <v>163</v>
      </c>
      <c r="B172" s="6"/>
      <c r="C172" s="6"/>
      <c r="D172" s="6"/>
      <c r="E172" s="6"/>
      <c r="F172" s="217"/>
      <c r="G172" s="16" t="str">
        <f t="shared" si="10"/>
        <v/>
      </c>
      <c r="H172" s="58" t="str">
        <f t="shared" si="11"/>
        <v/>
      </c>
      <c r="I172" s="349" t="b">
        <f t="shared" si="12"/>
        <v>0</v>
      </c>
      <c r="J172" s="357">
        <f t="shared" si="14"/>
        <v>1</v>
      </c>
      <c r="K172" s="33"/>
    </row>
    <row r="173" spans="1:11">
      <c r="A173" s="37">
        <v>164</v>
      </c>
      <c r="B173" s="6"/>
      <c r="C173" s="6"/>
      <c r="D173" s="6"/>
      <c r="E173" s="6"/>
      <c r="F173" s="217"/>
      <c r="G173" s="16" t="str">
        <f t="shared" si="10"/>
        <v/>
      </c>
      <c r="H173" s="58" t="str">
        <f t="shared" si="11"/>
        <v/>
      </c>
      <c r="I173" s="349" t="b">
        <f t="shared" si="12"/>
        <v>0</v>
      </c>
      <c r="J173" s="357">
        <f t="shared" si="14"/>
        <v>1</v>
      </c>
      <c r="K173" s="33"/>
    </row>
    <row r="174" spans="1:11">
      <c r="A174" s="37">
        <v>165</v>
      </c>
      <c r="B174" s="6"/>
      <c r="C174" s="6"/>
      <c r="D174" s="6"/>
      <c r="E174" s="6"/>
      <c r="F174" s="217"/>
      <c r="G174" s="16" t="str">
        <f t="shared" si="10"/>
        <v/>
      </c>
      <c r="H174" s="58" t="str">
        <f t="shared" si="11"/>
        <v/>
      </c>
      <c r="I174" s="349" t="b">
        <f t="shared" si="12"/>
        <v>0</v>
      </c>
      <c r="J174" s="357">
        <f t="shared" si="14"/>
        <v>1</v>
      </c>
      <c r="K174" s="33"/>
    </row>
    <row r="175" spans="1:11">
      <c r="A175" s="37">
        <v>166</v>
      </c>
      <c r="B175" s="6"/>
      <c r="C175" s="6"/>
      <c r="D175" s="6"/>
      <c r="E175" s="6"/>
      <c r="F175" s="217"/>
      <c r="G175" s="16" t="str">
        <f t="shared" si="10"/>
        <v/>
      </c>
      <c r="H175" s="58" t="str">
        <f t="shared" si="11"/>
        <v/>
      </c>
      <c r="I175" s="349" t="b">
        <f t="shared" si="12"/>
        <v>0</v>
      </c>
      <c r="J175" s="357">
        <f t="shared" si="14"/>
        <v>1</v>
      </c>
      <c r="K175" s="33"/>
    </row>
    <row r="176" spans="1:11">
      <c r="A176" s="37">
        <v>167</v>
      </c>
      <c r="B176" s="6"/>
      <c r="C176" s="6"/>
      <c r="D176" s="6"/>
      <c r="E176" s="6"/>
      <c r="F176" s="217"/>
      <c r="G176" s="16" t="str">
        <f t="shared" si="10"/>
        <v/>
      </c>
      <c r="H176" s="58" t="str">
        <f t="shared" si="11"/>
        <v/>
      </c>
      <c r="I176" s="349" t="b">
        <f t="shared" si="12"/>
        <v>0</v>
      </c>
      <c r="J176" s="357">
        <f t="shared" si="14"/>
        <v>1</v>
      </c>
      <c r="K176" s="33"/>
    </row>
    <row r="177" spans="1:11">
      <c r="A177" s="37">
        <v>168</v>
      </c>
      <c r="B177" s="6"/>
      <c r="C177" s="6"/>
      <c r="D177" s="6"/>
      <c r="E177" s="6"/>
      <c r="F177" s="217"/>
      <c r="G177" s="16" t="str">
        <f t="shared" si="10"/>
        <v/>
      </c>
      <c r="H177" s="58" t="str">
        <f t="shared" si="11"/>
        <v/>
      </c>
      <c r="I177" s="349" t="b">
        <f t="shared" si="12"/>
        <v>0</v>
      </c>
      <c r="J177" s="357">
        <f t="shared" si="14"/>
        <v>1</v>
      </c>
      <c r="K177" s="33"/>
    </row>
    <row r="178" spans="1:11">
      <c r="A178" s="37">
        <v>169</v>
      </c>
      <c r="B178" s="6"/>
      <c r="C178" s="6"/>
      <c r="D178" s="6"/>
      <c r="E178" s="6"/>
      <c r="F178" s="217"/>
      <c r="G178" s="16" t="str">
        <f t="shared" si="10"/>
        <v/>
      </c>
      <c r="H178" s="58" t="str">
        <f t="shared" si="11"/>
        <v/>
      </c>
      <c r="I178" s="349" t="b">
        <f t="shared" si="12"/>
        <v>0</v>
      </c>
      <c r="J178" s="357">
        <f t="shared" si="14"/>
        <v>1</v>
      </c>
      <c r="K178" s="33"/>
    </row>
    <row r="179" spans="1:11">
      <c r="A179" s="37">
        <v>170</v>
      </c>
      <c r="B179" s="6"/>
      <c r="C179" s="6"/>
      <c r="D179" s="6"/>
      <c r="E179" s="6"/>
      <c r="F179" s="217"/>
      <c r="G179" s="16" t="str">
        <f t="shared" si="10"/>
        <v/>
      </c>
      <c r="H179" s="58" t="str">
        <f t="shared" si="11"/>
        <v/>
      </c>
      <c r="I179" s="349" t="b">
        <f t="shared" si="12"/>
        <v>0</v>
      </c>
      <c r="J179" s="357">
        <f t="shared" si="14"/>
        <v>1</v>
      </c>
      <c r="K179" s="33"/>
    </row>
    <row r="180" spans="1:11">
      <c r="A180" s="37">
        <v>171</v>
      </c>
      <c r="B180" s="6"/>
      <c r="C180" s="6"/>
      <c r="D180" s="6"/>
      <c r="E180" s="6"/>
      <c r="F180" s="217"/>
      <c r="G180" s="16" t="str">
        <f t="shared" si="10"/>
        <v/>
      </c>
      <c r="H180" s="58" t="str">
        <f t="shared" si="11"/>
        <v/>
      </c>
      <c r="I180" s="349" t="b">
        <f t="shared" si="12"/>
        <v>0</v>
      </c>
      <c r="J180" s="357">
        <f t="shared" si="14"/>
        <v>1</v>
      </c>
      <c r="K180" s="33"/>
    </row>
    <row r="181" spans="1:11">
      <c r="A181" s="37">
        <v>172</v>
      </c>
      <c r="B181" s="6"/>
      <c r="C181" s="6"/>
      <c r="D181" s="6"/>
      <c r="E181" s="6"/>
      <c r="F181" s="217"/>
      <c r="G181" s="16" t="str">
        <f t="shared" si="10"/>
        <v/>
      </c>
      <c r="H181" s="58" t="str">
        <f t="shared" si="11"/>
        <v/>
      </c>
      <c r="I181" s="349" t="b">
        <f t="shared" si="12"/>
        <v>0</v>
      </c>
      <c r="J181" s="357">
        <f t="shared" si="14"/>
        <v>1</v>
      </c>
      <c r="K181" s="33"/>
    </row>
    <row r="182" spans="1:11">
      <c r="A182" s="37">
        <v>173</v>
      </c>
      <c r="B182" s="6"/>
      <c r="C182" s="6"/>
      <c r="D182" s="6"/>
      <c r="E182" s="6"/>
      <c r="F182" s="217"/>
      <c r="G182" s="16" t="str">
        <f t="shared" si="10"/>
        <v/>
      </c>
      <c r="H182" s="58" t="str">
        <f t="shared" si="11"/>
        <v/>
      </c>
      <c r="I182" s="349" t="b">
        <f t="shared" si="12"/>
        <v>0</v>
      </c>
      <c r="J182" s="357">
        <f t="shared" si="14"/>
        <v>1</v>
      </c>
      <c r="K182" s="33"/>
    </row>
    <row r="183" spans="1:11">
      <c r="A183" s="37">
        <v>174</v>
      </c>
      <c r="B183" s="6"/>
      <c r="C183" s="6"/>
      <c r="D183" s="6"/>
      <c r="E183" s="6"/>
      <c r="F183" s="217"/>
      <c r="G183" s="16" t="str">
        <f t="shared" si="10"/>
        <v/>
      </c>
      <c r="H183" s="58" t="str">
        <f t="shared" si="11"/>
        <v/>
      </c>
      <c r="I183" s="349" t="b">
        <f t="shared" si="12"/>
        <v>0</v>
      </c>
      <c r="J183" s="357">
        <f t="shared" si="14"/>
        <v>1</v>
      </c>
      <c r="K183" s="33"/>
    </row>
    <row r="184" spans="1:11">
      <c r="A184" s="37">
        <v>175</v>
      </c>
      <c r="B184" s="6"/>
      <c r="C184" s="6"/>
      <c r="D184" s="6"/>
      <c r="E184" s="6"/>
      <c r="F184" s="217"/>
      <c r="G184" s="16" t="str">
        <f t="shared" si="10"/>
        <v/>
      </c>
      <c r="H184" s="58" t="str">
        <f t="shared" si="11"/>
        <v/>
      </c>
      <c r="I184" s="349" t="b">
        <f t="shared" si="12"/>
        <v>0</v>
      </c>
      <c r="J184" s="357">
        <f t="shared" si="14"/>
        <v>1</v>
      </c>
      <c r="K184" s="33"/>
    </row>
    <row r="185" spans="1:11">
      <c r="A185" s="37">
        <v>176</v>
      </c>
      <c r="B185" s="6"/>
      <c r="C185" s="6"/>
      <c r="D185" s="6"/>
      <c r="E185" s="6"/>
      <c r="F185" s="217"/>
      <c r="G185" s="16" t="str">
        <f t="shared" si="10"/>
        <v/>
      </c>
      <c r="H185" s="58" t="str">
        <f t="shared" si="11"/>
        <v/>
      </c>
      <c r="I185" s="349" t="b">
        <f t="shared" si="12"/>
        <v>0</v>
      </c>
      <c r="J185" s="357">
        <f t="shared" si="14"/>
        <v>1</v>
      </c>
      <c r="K185" s="33"/>
    </row>
    <row r="186" spans="1:11">
      <c r="A186" s="37">
        <v>177</v>
      </c>
      <c r="B186" s="6"/>
      <c r="C186" s="6"/>
      <c r="D186" s="6"/>
      <c r="E186" s="6"/>
      <c r="F186" s="217"/>
      <c r="G186" s="16" t="str">
        <f t="shared" si="10"/>
        <v/>
      </c>
      <c r="H186" s="58" t="str">
        <f t="shared" si="11"/>
        <v/>
      </c>
      <c r="I186" s="349" t="b">
        <f t="shared" si="12"/>
        <v>0</v>
      </c>
      <c r="J186" s="357">
        <f t="shared" si="14"/>
        <v>1</v>
      </c>
      <c r="K186" s="33"/>
    </row>
    <row r="187" spans="1:11">
      <c r="A187" s="37">
        <v>178</v>
      </c>
      <c r="B187" s="6"/>
      <c r="C187" s="6"/>
      <c r="D187" s="6"/>
      <c r="E187" s="6"/>
      <c r="F187" s="217"/>
      <c r="G187" s="16" t="str">
        <f t="shared" si="10"/>
        <v/>
      </c>
      <c r="H187" s="58" t="str">
        <f t="shared" si="11"/>
        <v/>
      </c>
      <c r="I187" s="349" t="b">
        <f t="shared" si="12"/>
        <v>0</v>
      </c>
      <c r="J187" s="357">
        <f t="shared" si="14"/>
        <v>1</v>
      </c>
      <c r="K187" s="33"/>
    </row>
    <row r="188" spans="1:11">
      <c r="A188" s="37">
        <v>179</v>
      </c>
      <c r="B188" s="6"/>
      <c r="C188" s="6"/>
      <c r="D188" s="6"/>
      <c r="E188" s="6"/>
      <c r="F188" s="217"/>
      <c r="G188" s="16" t="str">
        <f t="shared" si="10"/>
        <v/>
      </c>
      <c r="H188" s="58" t="str">
        <f t="shared" si="11"/>
        <v/>
      </c>
      <c r="I188" s="349" t="b">
        <f t="shared" si="12"/>
        <v>0</v>
      </c>
      <c r="J188" s="357">
        <f t="shared" si="14"/>
        <v>1</v>
      </c>
      <c r="K188" s="33"/>
    </row>
    <row r="189" spans="1:11">
      <c r="A189" s="37">
        <v>180</v>
      </c>
      <c r="B189" s="6"/>
      <c r="C189" s="6"/>
      <c r="D189" s="6"/>
      <c r="E189" s="6"/>
      <c r="F189" s="217"/>
      <c r="G189" s="16" t="str">
        <f t="shared" si="10"/>
        <v/>
      </c>
      <c r="H189" s="58" t="str">
        <f t="shared" si="11"/>
        <v/>
      </c>
      <c r="I189" s="349" t="b">
        <f t="shared" si="12"/>
        <v>0</v>
      </c>
      <c r="J189" s="357">
        <f t="shared" si="14"/>
        <v>1</v>
      </c>
      <c r="K189" s="33"/>
    </row>
    <row r="190" spans="1:11">
      <c r="A190" s="37">
        <v>181</v>
      </c>
      <c r="B190" s="6"/>
      <c r="C190" s="6"/>
      <c r="D190" s="6"/>
      <c r="E190" s="6"/>
      <c r="F190" s="217"/>
      <c r="G190" s="16" t="str">
        <f t="shared" si="10"/>
        <v/>
      </c>
      <c r="H190" s="58" t="str">
        <f t="shared" si="11"/>
        <v/>
      </c>
      <c r="I190" s="349" t="b">
        <f t="shared" si="12"/>
        <v>0</v>
      </c>
      <c r="J190" s="357">
        <f t="shared" si="14"/>
        <v>1</v>
      </c>
      <c r="K190" s="33"/>
    </row>
    <row r="191" spans="1:11">
      <c r="A191" s="37">
        <v>182</v>
      </c>
      <c r="B191" s="6"/>
      <c r="C191" s="6"/>
      <c r="D191" s="6"/>
      <c r="E191" s="6"/>
      <c r="F191" s="217"/>
      <c r="G191" s="16" t="str">
        <f t="shared" si="10"/>
        <v/>
      </c>
      <c r="H191" s="58" t="str">
        <f t="shared" si="11"/>
        <v/>
      </c>
      <c r="I191" s="349" t="b">
        <f t="shared" si="12"/>
        <v>0</v>
      </c>
      <c r="J191" s="357">
        <f t="shared" si="14"/>
        <v>1</v>
      </c>
      <c r="K191" s="33"/>
    </row>
    <row r="192" spans="1:11">
      <c r="A192" s="37">
        <v>183</v>
      </c>
      <c r="B192" s="6"/>
      <c r="C192" s="6"/>
      <c r="D192" s="6"/>
      <c r="E192" s="6"/>
      <c r="F192" s="217"/>
      <c r="G192" s="16" t="str">
        <f t="shared" si="10"/>
        <v/>
      </c>
      <c r="H192" s="58" t="str">
        <f t="shared" si="11"/>
        <v/>
      </c>
      <c r="I192" s="349" t="b">
        <f t="shared" si="12"/>
        <v>0</v>
      </c>
      <c r="J192" s="357">
        <f t="shared" si="14"/>
        <v>1</v>
      </c>
      <c r="K192" s="33"/>
    </row>
    <row r="193" spans="1:11">
      <c r="A193" s="37">
        <v>184</v>
      </c>
      <c r="B193" s="6"/>
      <c r="C193" s="6"/>
      <c r="D193" s="6"/>
      <c r="E193" s="6"/>
      <c r="F193" s="217"/>
      <c r="G193" s="16" t="str">
        <f t="shared" si="10"/>
        <v/>
      </c>
      <c r="H193" s="58" t="str">
        <f t="shared" si="11"/>
        <v/>
      </c>
      <c r="I193" s="349" t="b">
        <f t="shared" si="12"/>
        <v>0</v>
      </c>
      <c r="J193" s="357">
        <f t="shared" si="14"/>
        <v>1</v>
      </c>
      <c r="K193" s="33"/>
    </row>
    <row r="194" spans="1:11">
      <c r="A194" s="37">
        <v>185</v>
      </c>
      <c r="B194" s="6"/>
      <c r="C194" s="6"/>
      <c r="D194" s="6"/>
      <c r="E194" s="6"/>
      <c r="F194" s="217"/>
      <c r="G194" s="16" t="str">
        <f t="shared" si="10"/>
        <v/>
      </c>
      <c r="H194" s="58" t="str">
        <f t="shared" si="11"/>
        <v/>
      </c>
      <c r="I194" s="349" t="b">
        <f t="shared" si="12"/>
        <v>0</v>
      </c>
      <c r="J194" s="357">
        <f t="shared" si="14"/>
        <v>1</v>
      </c>
      <c r="K194" s="33"/>
    </row>
    <row r="195" spans="1:11">
      <c r="A195" s="37">
        <v>186</v>
      </c>
      <c r="B195" s="6"/>
      <c r="C195" s="6"/>
      <c r="D195" s="6"/>
      <c r="E195" s="6"/>
      <c r="F195" s="217"/>
      <c r="G195" s="16" t="str">
        <f t="shared" si="10"/>
        <v/>
      </c>
      <c r="H195" s="58" t="str">
        <f t="shared" si="11"/>
        <v/>
      </c>
      <c r="I195" s="349" t="b">
        <f t="shared" si="12"/>
        <v>0</v>
      </c>
      <c r="J195" s="357">
        <f t="shared" si="14"/>
        <v>1</v>
      </c>
      <c r="K195" s="33"/>
    </row>
    <row r="196" spans="1:11">
      <c r="A196" s="37">
        <v>187</v>
      </c>
      <c r="B196" s="6"/>
      <c r="C196" s="6"/>
      <c r="D196" s="6"/>
      <c r="E196" s="6"/>
      <c r="F196" s="217"/>
      <c r="G196" s="16" t="str">
        <f t="shared" si="10"/>
        <v/>
      </c>
      <c r="H196" s="58" t="str">
        <f t="shared" si="11"/>
        <v/>
      </c>
      <c r="I196" s="349" t="b">
        <f t="shared" si="12"/>
        <v>0</v>
      </c>
      <c r="J196" s="357">
        <f t="shared" si="14"/>
        <v>1</v>
      </c>
      <c r="K196" s="33"/>
    </row>
    <row r="197" spans="1:11">
      <c r="A197" s="37">
        <v>188</v>
      </c>
      <c r="B197" s="6"/>
      <c r="C197" s="6"/>
      <c r="D197" s="6"/>
      <c r="E197" s="6"/>
      <c r="F197" s="217"/>
      <c r="G197" s="16" t="str">
        <f t="shared" si="10"/>
        <v/>
      </c>
      <c r="H197" s="58" t="str">
        <f t="shared" si="11"/>
        <v/>
      </c>
      <c r="I197" s="349" t="b">
        <f t="shared" si="12"/>
        <v>0</v>
      </c>
      <c r="J197" s="357">
        <f t="shared" si="14"/>
        <v>1</v>
      </c>
      <c r="K197" s="33"/>
    </row>
    <row r="198" spans="1:11">
      <c r="A198" s="37">
        <v>189</v>
      </c>
      <c r="B198" s="6"/>
      <c r="C198" s="6"/>
      <c r="D198" s="6"/>
      <c r="E198" s="6"/>
      <c r="F198" s="217"/>
      <c r="G198" s="16" t="str">
        <f t="shared" si="10"/>
        <v/>
      </c>
      <c r="H198" s="58" t="str">
        <f t="shared" si="11"/>
        <v/>
      </c>
      <c r="I198" s="349" t="b">
        <f t="shared" si="12"/>
        <v>0</v>
      </c>
      <c r="J198" s="357">
        <f t="shared" si="14"/>
        <v>1</v>
      </c>
      <c r="K198" s="33"/>
    </row>
    <row r="199" spans="1:11">
      <c r="A199" s="37">
        <v>190</v>
      </c>
      <c r="B199" s="6"/>
      <c r="C199" s="6"/>
      <c r="D199" s="6"/>
      <c r="E199" s="6"/>
      <c r="F199" s="217"/>
      <c r="G199" s="16" t="str">
        <f t="shared" si="10"/>
        <v/>
      </c>
      <c r="H199" s="58" t="str">
        <f t="shared" si="11"/>
        <v/>
      </c>
      <c r="I199" s="349" t="b">
        <f t="shared" si="12"/>
        <v>0</v>
      </c>
      <c r="J199" s="357">
        <f t="shared" si="14"/>
        <v>1</v>
      </c>
      <c r="K199" s="33"/>
    </row>
    <row r="200" spans="1:11">
      <c r="A200" s="37">
        <v>191</v>
      </c>
      <c r="B200" s="6"/>
      <c r="C200" s="6"/>
      <c r="D200" s="6"/>
      <c r="E200" s="6"/>
      <c r="F200" s="217"/>
      <c r="G200" s="16" t="str">
        <f t="shared" si="10"/>
        <v/>
      </c>
      <c r="H200" s="58" t="str">
        <f t="shared" si="11"/>
        <v/>
      </c>
      <c r="I200" s="349" t="b">
        <f t="shared" si="12"/>
        <v>0</v>
      </c>
      <c r="J200" s="357">
        <f t="shared" si="14"/>
        <v>1</v>
      </c>
      <c r="K200" s="33"/>
    </row>
    <row r="201" spans="1:11">
      <c r="A201" s="37">
        <v>192</v>
      </c>
      <c r="B201" s="6"/>
      <c r="C201" s="6"/>
      <c r="D201" s="6"/>
      <c r="E201" s="6"/>
      <c r="F201" s="217"/>
      <c r="G201" s="16" t="str">
        <f t="shared" si="10"/>
        <v/>
      </c>
      <c r="H201" s="58" t="str">
        <f t="shared" si="11"/>
        <v/>
      </c>
      <c r="I201" s="349" t="b">
        <f t="shared" si="12"/>
        <v>0</v>
      </c>
      <c r="J201" s="357">
        <f t="shared" si="14"/>
        <v>1</v>
      </c>
      <c r="K201" s="33"/>
    </row>
    <row r="202" spans="1:11">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c r="A204" s="37">
        <v>195</v>
      </c>
      <c r="B204" s="6"/>
      <c r="C204" s="6"/>
      <c r="D204" s="6"/>
      <c r="E204" s="6"/>
      <c r="F204" s="217"/>
      <c r="G204" s="16" t="str">
        <f t="shared" si="15"/>
        <v/>
      </c>
      <c r="H204" s="58" t="str">
        <f t="shared" si="16"/>
        <v/>
      </c>
      <c r="I204" s="349" t="b">
        <f t="shared" si="17"/>
        <v>0</v>
      </c>
      <c r="J204" s="357">
        <f t="shared" si="18"/>
        <v>1</v>
      </c>
      <c r="K204" s="33"/>
    </row>
    <row r="205" spans="1:11">
      <c r="A205" s="37">
        <v>196</v>
      </c>
      <c r="B205" s="6"/>
      <c r="C205" s="6"/>
      <c r="D205" s="6"/>
      <c r="E205" s="6"/>
      <c r="F205" s="217"/>
      <c r="G205" s="16" t="str">
        <f t="shared" si="15"/>
        <v/>
      </c>
      <c r="H205" s="58" t="str">
        <f t="shared" si="16"/>
        <v/>
      </c>
      <c r="I205" s="349" t="b">
        <f t="shared" si="17"/>
        <v>0</v>
      </c>
      <c r="J205" s="357">
        <f t="shared" si="18"/>
        <v>1</v>
      </c>
      <c r="K205" s="33"/>
    </row>
    <row r="206" spans="1:11">
      <c r="A206" s="37">
        <v>197</v>
      </c>
      <c r="B206" s="6"/>
      <c r="C206" s="6"/>
      <c r="D206" s="6"/>
      <c r="E206" s="6"/>
      <c r="F206" s="217"/>
      <c r="G206" s="16" t="str">
        <f t="shared" si="15"/>
        <v/>
      </c>
      <c r="H206" s="58" t="str">
        <f t="shared" si="16"/>
        <v/>
      </c>
      <c r="I206" s="349" t="b">
        <f t="shared" si="17"/>
        <v>0</v>
      </c>
      <c r="J206" s="357">
        <f t="shared" si="18"/>
        <v>1</v>
      </c>
      <c r="K206" s="33"/>
    </row>
    <row r="207" spans="1:11">
      <c r="A207" s="37">
        <v>198</v>
      </c>
      <c r="B207" s="6"/>
      <c r="C207" s="6"/>
      <c r="D207" s="6"/>
      <c r="E207" s="6"/>
      <c r="F207" s="217"/>
      <c r="G207" s="16" t="str">
        <f t="shared" si="15"/>
        <v/>
      </c>
      <c r="H207" s="58" t="str">
        <f t="shared" si="16"/>
        <v/>
      </c>
      <c r="I207" s="349" t="b">
        <f t="shared" si="17"/>
        <v>0</v>
      </c>
      <c r="J207" s="357">
        <f t="shared" si="18"/>
        <v>1</v>
      </c>
      <c r="K207" s="33"/>
    </row>
    <row r="208" spans="1:11">
      <c r="A208" s="37">
        <v>199</v>
      </c>
      <c r="B208" s="6"/>
      <c r="C208" s="6"/>
      <c r="D208" s="6"/>
      <c r="E208" s="6"/>
      <c r="F208" s="217"/>
      <c r="G208" s="16" t="str">
        <f t="shared" si="15"/>
        <v/>
      </c>
      <c r="H208" s="58" t="str">
        <f t="shared" si="16"/>
        <v/>
      </c>
      <c r="I208" s="349" t="b">
        <f t="shared" si="17"/>
        <v>0</v>
      </c>
      <c r="J208" s="357">
        <f t="shared" si="18"/>
        <v>1</v>
      </c>
      <c r="K208" s="33"/>
    </row>
    <row r="209" spans="1:11">
      <c r="A209" s="37">
        <v>200</v>
      </c>
      <c r="B209" s="6"/>
      <c r="C209" s="6"/>
      <c r="D209" s="6"/>
      <c r="E209" s="6"/>
      <c r="F209" s="217"/>
      <c r="G209" s="16" t="str">
        <f t="shared" si="15"/>
        <v/>
      </c>
      <c r="H209" s="58" t="str">
        <f t="shared" si="16"/>
        <v/>
      </c>
      <c r="I209" s="349" t="b">
        <f t="shared" si="17"/>
        <v>0</v>
      </c>
      <c r="J209" s="357">
        <f t="shared" si="18"/>
        <v>1</v>
      </c>
      <c r="K209" s="33"/>
    </row>
    <row r="210" spans="1:11">
      <c r="A210" s="37">
        <v>201</v>
      </c>
      <c r="B210" s="6"/>
      <c r="C210" s="6"/>
      <c r="D210" s="6"/>
      <c r="E210" s="6"/>
      <c r="F210" s="217"/>
      <c r="G210" s="16" t="str">
        <f t="shared" si="15"/>
        <v/>
      </c>
      <c r="H210" s="58" t="str">
        <f t="shared" si="16"/>
        <v/>
      </c>
      <c r="I210" s="349" t="b">
        <f t="shared" si="17"/>
        <v>0</v>
      </c>
      <c r="J210" s="357">
        <f t="shared" si="18"/>
        <v>1</v>
      </c>
      <c r="K210" s="33"/>
    </row>
    <row r="211" spans="1:11">
      <c r="A211" s="37">
        <v>202</v>
      </c>
      <c r="B211" s="6"/>
      <c r="C211" s="6"/>
      <c r="D211" s="6"/>
      <c r="E211" s="6"/>
      <c r="F211" s="217"/>
      <c r="G211" s="16" t="str">
        <f t="shared" si="15"/>
        <v/>
      </c>
      <c r="H211" s="58" t="str">
        <f t="shared" si="16"/>
        <v/>
      </c>
      <c r="I211" s="349" t="b">
        <f t="shared" si="17"/>
        <v>0</v>
      </c>
      <c r="J211" s="357">
        <f t="shared" si="18"/>
        <v>1</v>
      </c>
      <c r="K211" s="33"/>
    </row>
    <row r="212" spans="1:11">
      <c r="A212" s="37">
        <v>203</v>
      </c>
      <c r="B212" s="6"/>
      <c r="C212" s="6"/>
      <c r="D212" s="6"/>
      <c r="E212" s="6"/>
      <c r="F212" s="217"/>
      <c r="G212" s="16" t="str">
        <f t="shared" si="15"/>
        <v/>
      </c>
      <c r="H212" s="58" t="str">
        <f t="shared" si="16"/>
        <v/>
      </c>
      <c r="I212" s="349" t="b">
        <f t="shared" si="17"/>
        <v>0</v>
      </c>
      <c r="J212" s="357">
        <f t="shared" si="18"/>
        <v>1</v>
      </c>
      <c r="K212" s="33"/>
    </row>
    <row r="213" spans="1:11">
      <c r="A213" s="37">
        <v>204</v>
      </c>
      <c r="B213" s="6"/>
      <c r="C213" s="6"/>
      <c r="D213" s="6"/>
      <c r="E213" s="6"/>
      <c r="F213" s="217"/>
      <c r="G213" s="16" t="str">
        <f t="shared" si="15"/>
        <v/>
      </c>
      <c r="H213" s="58" t="str">
        <f t="shared" si="16"/>
        <v/>
      </c>
      <c r="I213" s="349" t="b">
        <f t="shared" si="17"/>
        <v>0</v>
      </c>
      <c r="J213" s="357">
        <f t="shared" si="18"/>
        <v>1</v>
      </c>
      <c r="K213" s="33"/>
    </row>
    <row r="214" spans="1:11">
      <c r="A214" s="37">
        <v>205</v>
      </c>
      <c r="B214" s="6"/>
      <c r="C214" s="6"/>
      <c r="D214" s="6"/>
      <c r="E214" s="6"/>
      <c r="F214" s="217"/>
      <c r="G214" s="16" t="str">
        <f t="shared" si="15"/>
        <v/>
      </c>
      <c r="H214" s="58" t="str">
        <f t="shared" si="16"/>
        <v/>
      </c>
      <c r="I214" s="349" t="b">
        <f t="shared" si="17"/>
        <v>0</v>
      </c>
      <c r="J214" s="357">
        <f t="shared" si="18"/>
        <v>1</v>
      </c>
      <c r="K214" s="33"/>
    </row>
    <row r="215" spans="1:11">
      <c r="A215" s="37">
        <v>206</v>
      </c>
      <c r="B215" s="6"/>
      <c r="C215" s="6"/>
      <c r="D215" s="6"/>
      <c r="E215" s="6"/>
      <c r="F215" s="217"/>
      <c r="G215" s="16" t="str">
        <f t="shared" si="15"/>
        <v/>
      </c>
      <c r="H215" s="58" t="str">
        <f t="shared" si="16"/>
        <v/>
      </c>
      <c r="I215" s="349" t="b">
        <f t="shared" si="17"/>
        <v>0</v>
      </c>
      <c r="J215" s="357">
        <f t="shared" si="18"/>
        <v>1</v>
      </c>
      <c r="K215" s="33"/>
    </row>
    <row r="216" spans="1:11">
      <c r="A216" s="37">
        <v>207</v>
      </c>
      <c r="B216" s="6"/>
      <c r="C216" s="6"/>
      <c r="D216" s="6"/>
      <c r="E216" s="6"/>
      <c r="F216" s="217"/>
      <c r="G216" s="16" t="str">
        <f t="shared" si="15"/>
        <v/>
      </c>
      <c r="H216" s="58" t="str">
        <f t="shared" si="16"/>
        <v/>
      </c>
      <c r="I216" s="349" t="b">
        <f t="shared" si="17"/>
        <v>0</v>
      </c>
      <c r="J216" s="357">
        <f t="shared" si="18"/>
        <v>1</v>
      </c>
      <c r="K216" s="33"/>
    </row>
    <row r="217" spans="1:11">
      <c r="A217" s="37">
        <v>208</v>
      </c>
      <c r="B217" s="6"/>
      <c r="C217" s="6"/>
      <c r="D217" s="6"/>
      <c r="E217" s="6"/>
      <c r="F217" s="217"/>
      <c r="G217" s="16" t="str">
        <f t="shared" si="15"/>
        <v/>
      </c>
      <c r="H217" s="58" t="str">
        <f t="shared" si="16"/>
        <v/>
      </c>
      <c r="I217" s="349" t="b">
        <f t="shared" si="17"/>
        <v>0</v>
      </c>
      <c r="J217" s="357">
        <f t="shared" si="18"/>
        <v>1</v>
      </c>
      <c r="K217" s="33"/>
    </row>
    <row r="218" spans="1:11">
      <c r="A218" s="37">
        <v>209</v>
      </c>
      <c r="B218" s="6"/>
      <c r="C218" s="6"/>
      <c r="D218" s="6"/>
      <c r="E218" s="6"/>
      <c r="F218" s="217"/>
      <c r="G218" s="16" t="str">
        <f t="shared" si="15"/>
        <v/>
      </c>
      <c r="H218" s="58" t="str">
        <f t="shared" si="16"/>
        <v/>
      </c>
      <c r="I218" s="349" t="b">
        <f t="shared" si="17"/>
        <v>0</v>
      </c>
      <c r="J218" s="357">
        <f t="shared" si="18"/>
        <v>1</v>
      </c>
      <c r="K218" s="33"/>
    </row>
    <row r="219" spans="1:11">
      <c r="A219" s="37">
        <v>210</v>
      </c>
      <c r="B219" s="6"/>
      <c r="C219" s="6"/>
      <c r="D219" s="6"/>
      <c r="E219" s="6"/>
      <c r="F219" s="217"/>
      <c r="G219" s="16" t="str">
        <f t="shared" si="15"/>
        <v/>
      </c>
      <c r="H219" s="58" t="str">
        <f t="shared" si="16"/>
        <v/>
      </c>
      <c r="I219" s="349" t="b">
        <f t="shared" si="17"/>
        <v>0</v>
      </c>
      <c r="J219" s="357">
        <f t="shared" si="18"/>
        <v>1</v>
      </c>
      <c r="K219" s="33"/>
    </row>
    <row r="220" spans="1:11">
      <c r="A220" s="37">
        <v>211</v>
      </c>
      <c r="B220" s="6"/>
      <c r="C220" s="6"/>
      <c r="D220" s="6"/>
      <c r="E220" s="6"/>
      <c r="F220" s="217"/>
      <c r="G220" s="16" t="str">
        <f t="shared" si="15"/>
        <v/>
      </c>
      <c r="H220" s="58" t="str">
        <f t="shared" si="16"/>
        <v/>
      </c>
      <c r="I220" s="349" t="b">
        <f t="shared" si="17"/>
        <v>0</v>
      </c>
      <c r="J220" s="357">
        <f t="shared" si="18"/>
        <v>1</v>
      </c>
      <c r="K220" s="33"/>
    </row>
    <row r="221" spans="1:11">
      <c r="A221" s="37">
        <v>212</v>
      </c>
      <c r="B221" s="6"/>
      <c r="C221" s="6"/>
      <c r="D221" s="6"/>
      <c r="E221" s="6"/>
      <c r="F221" s="217"/>
      <c r="G221" s="16" t="str">
        <f t="shared" si="15"/>
        <v/>
      </c>
      <c r="H221" s="58" t="str">
        <f t="shared" si="16"/>
        <v/>
      </c>
      <c r="I221" s="349" t="b">
        <f t="shared" si="17"/>
        <v>0</v>
      </c>
      <c r="J221" s="357">
        <f t="shared" si="18"/>
        <v>1</v>
      </c>
      <c r="K221" s="33"/>
    </row>
    <row r="222" spans="1:11">
      <c r="A222" s="37">
        <v>213</v>
      </c>
      <c r="B222" s="6"/>
      <c r="C222" s="6"/>
      <c r="D222" s="6"/>
      <c r="E222" s="6"/>
      <c r="F222" s="217"/>
      <c r="G222" s="16" t="str">
        <f t="shared" si="15"/>
        <v/>
      </c>
      <c r="H222" s="58" t="str">
        <f t="shared" si="16"/>
        <v/>
      </c>
      <c r="I222" s="349" t="b">
        <f t="shared" si="17"/>
        <v>0</v>
      </c>
      <c r="J222" s="357">
        <f t="shared" si="18"/>
        <v>1</v>
      </c>
      <c r="K222" s="33"/>
    </row>
    <row r="223" spans="1:11">
      <c r="A223" s="37">
        <v>214</v>
      </c>
      <c r="B223" s="6"/>
      <c r="C223" s="6"/>
      <c r="D223" s="6"/>
      <c r="E223" s="6"/>
      <c r="F223" s="217"/>
      <c r="G223" s="16" t="str">
        <f t="shared" si="15"/>
        <v/>
      </c>
      <c r="H223" s="58" t="str">
        <f t="shared" si="16"/>
        <v/>
      </c>
      <c r="I223" s="349" t="b">
        <f t="shared" si="17"/>
        <v>0</v>
      </c>
      <c r="J223" s="357">
        <f t="shared" si="18"/>
        <v>1</v>
      </c>
      <c r="K223" s="33"/>
    </row>
    <row r="224" spans="1:11">
      <c r="A224" s="37">
        <v>215</v>
      </c>
      <c r="B224" s="6"/>
      <c r="C224" s="6"/>
      <c r="D224" s="6"/>
      <c r="E224" s="6"/>
      <c r="F224" s="217"/>
      <c r="G224" s="16" t="str">
        <f t="shared" si="15"/>
        <v/>
      </c>
      <c r="H224" s="58" t="str">
        <f t="shared" si="16"/>
        <v/>
      </c>
      <c r="I224" s="349" t="b">
        <f t="shared" si="17"/>
        <v>0</v>
      </c>
      <c r="J224" s="357">
        <f t="shared" si="18"/>
        <v>1</v>
      </c>
      <c r="K224" s="33"/>
    </row>
    <row r="225" spans="1:11">
      <c r="A225" s="37">
        <v>216</v>
      </c>
      <c r="B225" s="6"/>
      <c r="C225" s="6"/>
      <c r="D225" s="6"/>
      <c r="E225" s="6"/>
      <c r="F225" s="217"/>
      <c r="G225" s="16" t="str">
        <f t="shared" si="15"/>
        <v/>
      </c>
      <c r="H225" s="58" t="str">
        <f t="shared" si="16"/>
        <v/>
      </c>
      <c r="I225" s="349" t="b">
        <f t="shared" si="17"/>
        <v>0</v>
      </c>
      <c r="J225" s="357">
        <f t="shared" si="18"/>
        <v>1</v>
      </c>
      <c r="K225" s="33"/>
    </row>
    <row r="226" spans="1:11">
      <c r="A226" s="37">
        <v>217</v>
      </c>
      <c r="B226" s="6"/>
      <c r="C226" s="6"/>
      <c r="D226" s="6"/>
      <c r="E226" s="6"/>
      <c r="F226" s="217"/>
      <c r="G226" s="16" t="str">
        <f t="shared" si="15"/>
        <v/>
      </c>
      <c r="H226" s="58" t="str">
        <f t="shared" si="16"/>
        <v/>
      </c>
      <c r="I226" s="349" t="b">
        <f t="shared" si="17"/>
        <v>0</v>
      </c>
      <c r="J226" s="357">
        <f t="shared" si="18"/>
        <v>1</v>
      </c>
      <c r="K226" s="33"/>
    </row>
    <row r="227" spans="1:11">
      <c r="A227" s="37">
        <v>218</v>
      </c>
      <c r="B227" s="6"/>
      <c r="C227" s="6"/>
      <c r="D227" s="6"/>
      <c r="E227" s="6"/>
      <c r="F227" s="217"/>
      <c r="G227" s="16" t="str">
        <f t="shared" si="15"/>
        <v/>
      </c>
      <c r="H227" s="58" t="str">
        <f t="shared" si="16"/>
        <v/>
      </c>
      <c r="I227" s="349" t="b">
        <f t="shared" si="17"/>
        <v>0</v>
      </c>
      <c r="J227" s="357">
        <f t="shared" si="18"/>
        <v>1</v>
      </c>
      <c r="K227" s="33"/>
    </row>
    <row r="228" spans="1:11">
      <c r="A228" s="37">
        <v>219</v>
      </c>
      <c r="B228" s="6"/>
      <c r="C228" s="6"/>
      <c r="D228" s="6"/>
      <c r="E228" s="6"/>
      <c r="F228" s="217"/>
      <c r="G228" s="16" t="str">
        <f t="shared" si="15"/>
        <v/>
      </c>
      <c r="H228" s="58" t="str">
        <f t="shared" si="16"/>
        <v/>
      </c>
      <c r="I228" s="349" t="b">
        <f t="shared" si="17"/>
        <v>0</v>
      </c>
      <c r="J228" s="357">
        <f t="shared" si="18"/>
        <v>1</v>
      </c>
      <c r="K228" s="33"/>
    </row>
    <row r="229" spans="1:11">
      <c r="A229" s="37">
        <v>220</v>
      </c>
      <c r="B229" s="6"/>
      <c r="C229" s="6"/>
      <c r="D229" s="6"/>
      <c r="E229" s="6"/>
      <c r="F229" s="217"/>
      <c r="G229" s="16" t="str">
        <f t="shared" si="15"/>
        <v/>
      </c>
      <c r="H229" s="58" t="str">
        <f t="shared" si="16"/>
        <v/>
      </c>
      <c r="I229" s="349" t="b">
        <f t="shared" si="17"/>
        <v>0</v>
      </c>
      <c r="J229" s="357">
        <f t="shared" si="18"/>
        <v>1</v>
      </c>
      <c r="K229" s="33"/>
    </row>
    <row r="230" spans="1:11">
      <c r="A230" s="37">
        <v>221</v>
      </c>
      <c r="B230" s="6"/>
      <c r="C230" s="6"/>
      <c r="D230" s="6"/>
      <c r="E230" s="6"/>
      <c r="F230" s="217"/>
      <c r="G230" s="16" t="str">
        <f t="shared" si="15"/>
        <v/>
      </c>
      <c r="H230" s="58" t="str">
        <f t="shared" si="16"/>
        <v/>
      </c>
      <c r="I230" s="349" t="b">
        <f t="shared" si="17"/>
        <v>0</v>
      </c>
      <c r="J230" s="357">
        <f t="shared" si="18"/>
        <v>1</v>
      </c>
      <c r="K230" s="33"/>
    </row>
    <row r="231" spans="1:11">
      <c r="A231" s="37">
        <v>222</v>
      </c>
      <c r="B231" s="6"/>
      <c r="C231" s="6"/>
      <c r="D231" s="6"/>
      <c r="E231" s="6"/>
      <c r="F231" s="217"/>
      <c r="G231" s="16" t="str">
        <f t="shared" si="15"/>
        <v/>
      </c>
      <c r="H231" s="58" t="str">
        <f t="shared" si="16"/>
        <v/>
      </c>
      <c r="I231" s="349" t="b">
        <f t="shared" si="17"/>
        <v>0</v>
      </c>
      <c r="J231" s="357">
        <f t="shared" si="18"/>
        <v>1</v>
      </c>
      <c r="K231" s="33"/>
    </row>
    <row r="232" spans="1:11">
      <c r="A232" s="37">
        <v>223</v>
      </c>
      <c r="B232" s="6"/>
      <c r="C232" s="6"/>
      <c r="D232" s="6"/>
      <c r="E232" s="6"/>
      <c r="F232" s="217"/>
      <c r="G232" s="16" t="str">
        <f t="shared" si="15"/>
        <v/>
      </c>
      <c r="H232" s="58" t="str">
        <f t="shared" si="16"/>
        <v/>
      </c>
      <c r="I232" s="349" t="b">
        <f t="shared" si="17"/>
        <v>0</v>
      </c>
      <c r="J232" s="357">
        <f t="shared" si="18"/>
        <v>1</v>
      </c>
      <c r="K232" s="33"/>
    </row>
    <row r="233" spans="1:11">
      <c r="A233" s="37">
        <v>224</v>
      </c>
      <c r="B233" s="6"/>
      <c r="C233" s="6"/>
      <c r="D233" s="6"/>
      <c r="E233" s="6"/>
      <c r="F233" s="217"/>
      <c r="G233" s="16" t="str">
        <f t="shared" si="15"/>
        <v/>
      </c>
      <c r="H233" s="58" t="str">
        <f t="shared" si="16"/>
        <v/>
      </c>
      <c r="I233" s="349" t="b">
        <f t="shared" si="17"/>
        <v>0</v>
      </c>
      <c r="J233" s="357">
        <f t="shared" si="18"/>
        <v>1</v>
      </c>
      <c r="K233" s="33"/>
    </row>
    <row r="234" spans="1:11">
      <c r="A234" s="37">
        <v>225</v>
      </c>
      <c r="B234" s="6"/>
      <c r="C234" s="6"/>
      <c r="D234" s="6"/>
      <c r="E234" s="6"/>
      <c r="F234" s="217"/>
      <c r="G234" s="16" t="str">
        <f t="shared" si="15"/>
        <v/>
      </c>
      <c r="H234" s="58" t="str">
        <f t="shared" si="16"/>
        <v/>
      </c>
      <c r="I234" s="349" t="b">
        <f t="shared" si="17"/>
        <v>0</v>
      </c>
      <c r="J234" s="357">
        <f t="shared" si="18"/>
        <v>1</v>
      </c>
      <c r="K234" s="33"/>
    </row>
    <row r="235" spans="1:11">
      <c r="A235" s="37">
        <v>226</v>
      </c>
      <c r="B235" s="6"/>
      <c r="C235" s="6"/>
      <c r="D235" s="6"/>
      <c r="E235" s="6"/>
      <c r="F235" s="217"/>
      <c r="G235" s="16" t="str">
        <f t="shared" si="15"/>
        <v/>
      </c>
      <c r="H235" s="58" t="str">
        <f t="shared" si="16"/>
        <v/>
      </c>
      <c r="I235" s="349" t="b">
        <f t="shared" si="17"/>
        <v>0</v>
      </c>
      <c r="J235" s="357">
        <f t="shared" si="18"/>
        <v>1</v>
      </c>
      <c r="K235" s="33"/>
    </row>
    <row r="236" spans="1:11">
      <c r="A236" s="37">
        <v>227</v>
      </c>
      <c r="B236" s="6"/>
      <c r="C236" s="6"/>
      <c r="D236" s="6"/>
      <c r="E236" s="6"/>
      <c r="F236" s="217"/>
      <c r="G236" s="16" t="str">
        <f t="shared" si="15"/>
        <v/>
      </c>
      <c r="H236" s="58" t="str">
        <f t="shared" si="16"/>
        <v/>
      </c>
      <c r="I236" s="349" t="b">
        <f t="shared" si="17"/>
        <v>0</v>
      </c>
      <c r="J236" s="357">
        <f t="shared" si="18"/>
        <v>1</v>
      </c>
      <c r="K236" s="33"/>
    </row>
    <row r="237" spans="1:11">
      <c r="A237" s="37">
        <v>228</v>
      </c>
      <c r="B237" s="6"/>
      <c r="C237" s="6"/>
      <c r="D237" s="6"/>
      <c r="E237" s="6"/>
      <c r="F237" s="217"/>
      <c r="G237" s="16" t="str">
        <f t="shared" si="15"/>
        <v/>
      </c>
      <c r="H237" s="58" t="str">
        <f t="shared" si="16"/>
        <v/>
      </c>
      <c r="I237" s="349" t="b">
        <f t="shared" si="17"/>
        <v>0</v>
      </c>
      <c r="J237" s="357">
        <f t="shared" si="18"/>
        <v>1</v>
      </c>
      <c r="K237" s="33"/>
    </row>
    <row r="238" spans="1:11">
      <c r="A238" s="37">
        <v>229</v>
      </c>
      <c r="B238" s="6"/>
      <c r="C238" s="6"/>
      <c r="D238" s="6"/>
      <c r="E238" s="6"/>
      <c r="F238" s="217"/>
      <c r="G238" s="16" t="str">
        <f t="shared" si="15"/>
        <v/>
      </c>
      <c r="H238" s="58" t="str">
        <f t="shared" si="16"/>
        <v/>
      </c>
      <c r="I238" s="349" t="b">
        <f t="shared" si="17"/>
        <v>0</v>
      </c>
      <c r="J238" s="357">
        <f t="shared" si="18"/>
        <v>1</v>
      </c>
      <c r="K238" s="33"/>
    </row>
    <row r="239" spans="1:11">
      <c r="A239" s="37">
        <v>230</v>
      </c>
      <c r="B239" s="6"/>
      <c r="C239" s="6"/>
      <c r="D239" s="6"/>
      <c r="E239" s="6"/>
      <c r="F239" s="217"/>
      <c r="G239" s="16" t="str">
        <f t="shared" si="15"/>
        <v/>
      </c>
      <c r="H239" s="58" t="str">
        <f t="shared" si="16"/>
        <v/>
      </c>
      <c r="I239" s="349" t="b">
        <f t="shared" si="17"/>
        <v>0</v>
      </c>
      <c r="J239" s="357">
        <f t="shared" si="18"/>
        <v>1</v>
      </c>
      <c r="K239" s="33"/>
    </row>
    <row r="240" spans="1:11">
      <c r="A240" s="37">
        <v>231</v>
      </c>
      <c r="B240" s="6"/>
      <c r="C240" s="6"/>
      <c r="D240" s="6"/>
      <c r="E240" s="6"/>
      <c r="F240" s="217"/>
      <c r="G240" s="16" t="str">
        <f t="shared" si="15"/>
        <v/>
      </c>
      <c r="H240" s="58" t="str">
        <f t="shared" si="16"/>
        <v/>
      </c>
      <c r="I240" s="349" t="b">
        <f t="shared" si="17"/>
        <v>0</v>
      </c>
      <c r="J240" s="357">
        <f t="shared" si="18"/>
        <v>1</v>
      </c>
      <c r="K240" s="33"/>
    </row>
    <row r="241" spans="1:11">
      <c r="A241" s="37">
        <v>232</v>
      </c>
      <c r="B241" s="6"/>
      <c r="C241" s="6"/>
      <c r="D241" s="6"/>
      <c r="E241" s="6"/>
      <c r="F241" s="217"/>
      <c r="G241" s="16" t="str">
        <f t="shared" si="15"/>
        <v/>
      </c>
      <c r="H241" s="58" t="str">
        <f t="shared" si="16"/>
        <v/>
      </c>
      <c r="I241" s="349" t="b">
        <f t="shared" si="17"/>
        <v>0</v>
      </c>
      <c r="J241" s="357">
        <f t="shared" si="18"/>
        <v>1</v>
      </c>
      <c r="K241" s="33"/>
    </row>
    <row r="242" spans="1:11">
      <c r="A242" s="37">
        <v>233</v>
      </c>
      <c r="B242" s="6"/>
      <c r="C242" s="6"/>
      <c r="D242" s="6"/>
      <c r="E242" s="6"/>
      <c r="F242" s="217"/>
      <c r="G242" s="16" t="str">
        <f t="shared" si="15"/>
        <v/>
      </c>
      <c r="H242" s="58" t="str">
        <f t="shared" si="16"/>
        <v/>
      </c>
      <c r="I242" s="349" t="b">
        <f t="shared" si="17"/>
        <v>0</v>
      </c>
      <c r="J242" s="357">
        <f t="shared" si="18"/>
        <v>1</v>
      </c>
      <c r="K242" s="33"/>
    </row>
    <row r="243" spans="1:11">
      <c r="A243" s="37">
        <v>234</v>
      </c>
      <c r="B243" s="6"/>
      <c r="C243" s="6"/>
      <c r="D243" s="6"/>
      <c r="E243" s="6"/>
      <c r="F243" s="217"/>
      <c r="G243" s="16" t="str">
        <f t="shared" si="15"/>
        <v/>
      </c>
      <c r="H243" s="58" t="str">
        <f t="shared" si="16"/>
        <v/>
      </c>
      <c r="I243" s="349" t="b">
        <f t="shared" si="17"/>
        <v>0</v>
      </c>
      <c r="J243" s="357">
        <f t="shared" si="18"/>
        <v>1</v>
      </c>
      <c r="K243" s="33"/>
    </row>
    <row r="244" spans="1:11">
      <c r="A244" s="37">
        <v>235</v>
      </c>
      <c r="B244" s="6"/>
      <c r="C244" s="6"/>
      <c r="D244" s="6"/>
      <c r="E244" s="6"/>
      <c r="F244" s="217"/>
      <c r="G244" s="16" t="str">
        <f t="shared" si="15"/>
        <v/>
      </c>
      <c r="H244" s="58" t="str">
        <f t="shared" si="16"/>
        <v/>
      </c>
      <c r="I244" s="349" t="b">
        <f t="shared" si="17"/>
        <v>0</v>
      </c>
      <c r="J244" s="357">
        <f t="shared" si="18"/>
        <v>1</v>
      </c>
      <c r="K244" s="33"/>
    </row>
    <row r="245" spans="1:11">
      <c r="A245" s="37">
        <v>236</v>
      </c>
      <c r="B245" s="6"/>
      <c r="C245" s="6"/>
      <c r="D245" s="6"/>
      <c r="E245" s="6"/>
      <c r="F245" s="217"/>
      <c r="G245" s="16" t="str">
        <f t="shared" si="15"/>
        <v/>
      </c>
      <c r="H245" s="58" t="str">
        <f t="shared" si="16"/>
        <v/>
      </c>
      <c r="I245" s="349" t="b">
        <f t="shared" si="17"/>
        <v>0</v>
      </c>
      <c r="J245" s="357">
        <f t="shared" si="18"/>
        <v>1</v>
      </c>
      <c r="K245" s="33"/>
    </row>
    <row r="246" spans="1:11">
      <c r="A246" s="37">
        <v>237</v>
      </c>
      <c r="B246" s="6"/>
      <c r="C246" s="6"/>
      <c r="D246" s="6"/>
      <c r="E246" s="6"/>
      <c r="F246" s="217"/>
      <c r="G246" s="16" t="str">
        <f t="shared" si="15"/>
        <v/>
      </c>
      <c r="H246" s="58" t="str">
        <f t="shared" si="16"/>
        <v/>
      </c>
      <c r="I246" s="349" t="b">
        <f t="shared" si="17"/>
        <v>0</v>
      </c>
      <c r="J246" s="357">
        <f t="shared" si="18"/>
        <v>1</v>
      </c>
      <c r="K246" s="33"/>
    </row>
    <row r="247" spans="1:11">
      <c r="A247" s="37">
        <v>238</v>
      </c>
      <c r="B247" s="6"/>
      <c r="C247" s="6"/>
      <c r="D247" s="6"/>
      <c r="E247" s="6"/>
      <c r="F247" s="217"/>
      <c r="G247" s="16" t="str">
        <f t="shared" si="15"/>
        <v/>
      </c>
      <c r="H247" s="58" t="str">
        <f t="shared" si="16"/>
        <v/>
      </c>
      <c r="I247" s="349" t="b">
        <f t="shared" si="17"/>
        <v>0</v>
      </c>
      <c r="J247" s="357">
        <f t="shared" si="18"/>
        <v>1</v>
      </c>
      <c r="K247" s="33"/>
    </row>
    <row r="248" spans="1:11">
      <c r="A248" s="37">
        <v>239</v>
      </c>
      <c r="B248" s="6"/>
      <c r="C248" s="6"/>
      <c r="D248" s="6"/>
      <c r="E248" s="6"/>
      <c r="F248" s="217"/>
      <c r="G248" s="16" t="str">
        <f t="shared" si="15"/>
        <v/>
      </c>
      <c r="H248" s="58" t="str">
        <f t="shared" si="16"/>
        <v/>
      </c>
      <c r="I248" s="349" t="b">
        <f t="shared" si="17"/>
        <v>0</v>
      </c>
      <c r="J248" s="357">
        <f t="shared" si="18"/>
        <v>1</v>
      </c>
      <c r="K248" s="33"/>
    </row>
    <row r="249" spans="1:11">
      <c r="A249" s="37">
        <v>240</v>
      </c>
      <c r="B249" s="6"/>
      <c r="C249" s="6"/>
      <c r="D249" s="6"/>
      <c r="E249" s="6"/>
      <c r="F249" s="217"/>
      <c r="G249" s="16" t="str">
        <f t="shared" si="15"/>
        <v/>
      </c>
      <c r="H249" s="58" t="str">
        <f t="shared" si="16"/>
        <v/>
      </c>
      <c r="I249" s="349" t="b">
        <f t="shared" si="17"/>
        <v>0</v>
      </c>
      <c r="J249" s="357">
        <f t="shared" si="18"/>
        <v>1</v>
      </c>
      <c r="K249" s="33"/>
    </row>
    <row r="250" spans="1:11">
      <c r="A250" s="37">
        <v>241</v>
      </c>
      <c r="B250" s="6"/>
      <c r="C250" s="6"/>
      <c r="D250" s="6"/>
      <c r="E250" s="6"/>
      <c r="F250" s="217"/>
      <c r="G250" s="16" t="str">
        <f t="shared" si="15"/>
        <v/>
      </c>
      <c r="H250" s="58" t="str">
        <f t="shared" si="16"/>
        <v/>
      </c>
      <c r="I250" s="349" t="b">
        <f t="shared" si="17"/>
        <v>0</v>
      </c>
      <c r="J250" s="357">
        <f t="shared" si="18"/>
        <v>1</v>
      </c>
      <c r="K250" s="33"/>
    </row>
    <row r="251" spans="1:11">
      <c r="A251" s="37">
        <v>242</v>
      </c>
      <c r="B251" s="6"/>
      <c r="C251" s="6"/>
      <c r="D251" s="6"/>
      <c r="E251" s="6"/>
      <c r="F251" s="217"/>
      <c r="G251" s="16" t="str">
        <f t="shared" si="15"/>
        <v/>
      </c>
      <c r="H251" s="58" t="str">
        <f t="shared" si="16"/>
        <v/>
      </c>
      <c r="I251" s="349" t="b">
        <f t="shared" si="17"/>
        <v>0</v>
      </c>
      <c r="J251" s="357">
        <f t="shared" si="18"/>
        <v>1</v>
      </c>
      <c r="K251" s="33"/>
    </row>
    <row r="252" spans="1:11">
      <c r="A252" s="37">
        <v>243</v>
      </c>
      <c r="B252" s="6"/>
      <c r="C252" s="6"/>
      <c r="D252" s="6"/>
      <c r="E252" s="6"/>
      <c r="F252" s="217"/>
      <c r="G252" s="16" t="str">
        <f t="shared" si="15"/>
        <v/>
      </c>
      <c r="H252" s="58" t="str">
        <f t="shared" si="16"/>
        <v/>
      </c>
      <c r="I252" s="349" t="b">
        <f t="shared" si="17"/>
        <v>0</v>
      </c>
      <c r="J252" s="357">
        <f t="shared" si="18"/>
        <v>1</v>
      </c>
      <c r="K252" s="33"/>
    </row>
    <row r="253" spans="1:11">
      <c r="A253" s="37">
        <v>244</v>
      </c>
      <c r="B253" s="6"/>
      <c r="C253" s="6"/>
      <c r="D253" s="6"/>
      <c r="E253" s="6"/>
      <c r="F253" s="217"/>
      <c r="G253" s="16" t="str">
        <f t="shared" si="15"/>
        <v/>
      </c>
      <c r="H253" s="58" t="str">
        <f t="shared" si="16"/>
        <v/>
      </c>
      <c r="I253" s="349" t="b">
        <f t="shared" si="17"/>
        <v>0</v>
      </c>
      <c r="J253" s="357">
        <f t="shared" si="18"/>
        <v>1</v>
      </c>
      <c r="K253" s="33"/>
    </row>
    <row r="254" spans="1:11">
      <c r="A254" s="37">
        <v>245</v>
      </c>
      <c r="B254" s="6"/>
      <c r="C254" s="6"/>
      <c r="D254" s="6"/>
      <c r="E254" s="6"/>
      <c r="F254" s="217"/>
      <c r="G254" s="16" t="str">
        <f t="shared" si="15"/>
        <v/>
      </c>
      <c r="H254" s="58" t="str">
        <f t="shared" si="16"/>
        <v/>
      </c>
      <c r="I254" s="349" t="b">
        <f t="shared" si="17"/>
        <v>0</v>
      </c>
      <c r="J254" s="357">
        <f t="shared" si="18"/>
        <v>1</v>
      </c>
      <c r="K254" s="33"/>
    </row>
    <row r="255" spans="1:11">
      <c r="A255" s="37">
        <v>246</v>
      </c>
      <c r="B255" s="6"/>
      <c r="C255" s="6"/>
      <c r="D255" s="6"/>
      <c r="E255" s="6"/>
      <c r="F255" s="217"/>
      <c r="G255" s="16" t="str">
        <f t="shared" si="15"/>
        <v/>
      </c>
      <c r="H255" s="58" t="str">
        <f t="shared" si="16"/>
        <v/>
      </c>
      <c r="I255" s="349" t="b">
        <f t="shared" si="17"/>
        <v>0</v>
      </c>
      <c r="J255" s="357">
        <f t="shared" si="18"/>
        <v>1</v>
      </c>
      <c r="K255" s="33"/>
    </row>
    <row r="256" spans="1:11">
      <c r="A256" s="37">
        <v>247</v>
      </c>
      <c r="B256" s="6"/>
      <c r="C256" s="6"/>
      <c r="D256" s="6"/>
      <c r="E256" s="6"/>
      <c r="F256" s="217"/>
      <c r="G256" s="16" t="str">
        <f t="shared" si="15"/>
        <v/>
      </c>
      <c r="H256" s="58" t="str">
        <f t="shared" si="16"/>
        <v/>
      </c>
      <c r="I256" s="349" t="b">
        <f t="shared" si="17"/>
        <v>0</v>
      </c>
      <c r="J256" s="357">
        <f t="shared" si="18"/>
        <v>1</v>
      </c>
      <c r="K256" s="33"/>
    </row>
    <row r="257" spans="1:11">
      <c r="A257" s="37">
        <v>248</v>
      </c>
      <c r="B257" s="6"/>
      <c r="C257" s="6"/>
      <c r="D257" s="6"/>
      <c r="E257" s="6"/>
      <c r="F257" s="217"/>
      <c r="G257" s="16" t="str">
        <f t="shared" si="15"/>
        <v/>
      </c>
      <c r="H257" s="58" t="str">
        <f t="shared" si="16"/>
        <v/>
      </c>
      <c r="I257" s="349" t="b">
        <f t="shared" si="17"/>
        <v>0</v>
      </c>
      <c r="J257" s="357">
        <f t="shared" si="18"/>
        <v>1</v>
      </c>
      <c r="K257" s="33"/>
    </row>
    <row r="258" spans="1:11">
      <c r="A258" s="37">
        <v>249</v>
      </c>
      <c r="B258" s="6"/>
      <c r="C258" s="6"/>
      <c r="D258" s="6"/>
      <c r="E258" s="6"/>
      <c r="F258" s="217"/>
      <c r="G258" s="16" t="str">
        <f t="shared" si="15"/>
        <v/>
      </c>
      <c r="H258" s="58" t="str">
        <f t="shared" si="16"/>
        <v/>
      </c>
      <c r="I258" s="349" t="b">
        <f t="shared" si="17"/>
        <v>0</v>
      </c>
      <c r="J258" s="357">
        <f t="shared" si="18"/>
        <v>1</v>
      </c>
      <c r="K258" s="33"/>
    </row>
    <row r="259" spans="1:11">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zGxFbThYcdczhf5Mdn1tbYOOexqqj9WorxQCQpwxBD34GKbUrrwCR6YQzybgh2yoJNLBVuA+OM2P5/kXsimpwg==" saltValue="DQ2/VtRPsNyU3EfKUTBe4Q=="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H12" sqref="H12"/>
    </sheetView>
  </sheetViews>
  <sheetFormatPr defaultColWidth="9.08984375" defaultRowHeight="15.5"/>
  <cols>
    <col min="1" max="1" width="5.6328125" style="60" customWidth="1"/>
    <col min="2" max="2" width="34.36328125" style="64" customWidth="1"/>
    <col min="3" max="3" width="30.6328125" style="64" customWidth="1"/>
    <col min="4" max="4" width="28.08984375" style="64" customWidth="1"/>
    <col min="5" max="6" width="10.6328125" style="290" customWidth="1"/>
    <col min="7" max="7" width="14.453125" style="290" customWidth="1"/>
    <col min="8" max="9" width="10.6328125" style="290" customWidth="1"/>
    <col min="10" max="10" width="8.6328125" style="307" hidden="1" customWidth="1"/>
    <col min="11" max="13" width="8.6328125" style="305" hidden="1" customWidth="1"/>
    <col min="14" max="16" width="8.6328125" style="307" hidden="1" customWidth="1"/>
    <col min="17" max="17" width="10.6328125" style="83" hidden="1" customWidth="1"/>
    <col min="18" max="18" width="9.08984375" style="33" hidden="1" customWidth="1"/>
    <col min="19" max="19" width="10.6328125" style="425" hidden="1" customWidth="1"/>
    <col min="20" max="22" width="9.08984375" style="60" customWidth="1"/>
    <col min="23" max="16384" width="9.08984375" style="60"/>
  </cols>
  <sheetData>
    <row r="1" spans="1:19">
      <c r="A1" s="59" t="s">
        <v>483</v>
      </c>
      <c r="B1" s="60"/>
      <c r="C1" s="60"/>
      <c r="D1" s="60"/>
      <c r="E1" s="61"/>
      <c r="F1" s="61"/>
      <c r="G1" s="60"/>
      <c r="H1" s="62"/>
      <c r="I1" s="63"/>
      <c r="J1" s="62"/>
      <c r="K1" s="289"/>
      <c r="L1" s="289"/>
      <c r="M1" s="60"/>
      <c r="N1" s="60"/>
      <c r="O1" s="60"/>
      <c r="P1" s="60"/>
      <c r="Q1" s="60"/>
      <c r="R1" s="60"/>
      <c r="S1" s="63"/>
    </row>
    <row r="2" spans="1:19">
      <c r="A2" s="346" t="str">
        <f>IF(ISBLANK(facultate), IF(ISBLANK(departament),"","Departament " &amp; departament), "Facultatea " &amp; facultate)</f>
        <v>Facultatea Arhitectură și Urbanism</v>
      </c>
      <c r="B2" s="60"/>
      <c r="C2" s="60"/>
      <c r="D2" s="60"/>
      <c r="E2" s="61"/>
      <c r="F2" s="61"/>
      <c r="G2" s="60"/>
      <c r="H2" s="62"/>
      <c r="I2" s="63"/>
      <c r="J2" s="62"/>
      <c r="K2" s="289"/>
      <c r="L2" s="289"/>
      <c r="M2" s="60"/>
      <c r="N2" s="60"/>
      <c r="O2" s="60"/>
      <c r="P2" s="60"/>
      <c r="Q2" s="60"/>
      <c r="R2" s="60"/>
      <c r="S2" s="63"/>
    </row>
    <row r="3" spans="1:19">
      <c r="A3" s="346" t="str">
        <f>IF(ISBLANK(departament),"","Departamentul " &amp; departament)</f>
        <v>Departamentul Arhitectură</v>
      </c>
      <c r="B3" s="60"/>
      <c r="C3" s="60"/>
      <c r="D3" s="60"/>
      <c r="E3" s="61"/>
      <c r="F3" s="61"/>
      <c r="G3" s="60"/>
      <c r="H3" s="62"/>
      <c r="I3" s="63"/>
      <c r="J3" s="62"/>
      <c r="K3" s="289"/>
      <c r="L3" s="289"/>
      <c r="M3" s="60"/>
      <c r="N3" s="60"/>
      <c r="O3" s="60"/>
      <c r="P3" s="60"/>
      <c r="Q3" s="60"/>
      <c r="R3" s="60"/>
      <c r="S3" s="63"/>
    </row>
    <row r="4" spans="1:19" s="64" customFormat="1">
      <c r="A4" s="577" t="s">
        <v>905</v>
      </c>
      <c r="B4" s="577"/>
      <c r="C4" s="577"/>
      <c r="D4" s="577"/>
      <c r="E4" s="577"/>
      <c r="F4" s="577"/>
      <c r="G4" s="577"/>
      <c r="H4" s="577"/>
      <c r="I4" s="577"/>
      <c r="J4" s="305"/>
      <c r="K4" s="305"/>
      <c r="L4" s="305"/>
      <c r="M4" s="305"/>
      <c r="N4" s="305"/>
      <c r="O4" s="305"/>
      <c r="P4" s="305"/>
      <c r="Q4" s="306"/>
      <c r="R4" s="33"/>
      <c r="S4" s="33"/>
    </row>
    <row r="5" spans="1:19" s="64" customFormat="1">
      <c r="A5" s="576" t="s">
        <v>1084</v>
      </c>
      <c r="B5" s="576"/>
      <c r="C5" s="576"/>
      <c r="D5" s="576"/>
      <c r="E5" s="576"/>
      <c r="F5" s="576"/>
      <c r="G5" s="576"/>
      <c r="H5" s="576"/>
      <c r="I5" s="576"/>
      <c r="J5" s="305"/>
      <c r="K5" s="305"/>
      <c r="L5" s="305"/>
      <c r="M5" s="305"/>
      <c r="N5" s="305"/>
      <c r="O5" s="305"/>
      <c r="P5" s="305"/>
      <c r="Q5" s="83"/>
      <c r="R5" s="33"/>
      <c r="S5" s="33"/>
    </row>
    <row r="6" spans="1:19" ht="13.5" customHeight="1">
      <c r="F6" s="154"/>
      <c r="I6" s="347" t="str">
        <f>CONCATENATE(functie," ",nume_candidat)</f>
        <v>Șef de lucrări Cristina-Maria POVIAN</v>
      </c>
      <c r="K6" s="307"/>
      <c r="N6" s="305"/>
      <c r="O6" s="305"/>
      <c r="P6" s="305"/>
      <c r="S6" s="347" t="str">
        <f>CONCATENATE(functie," ",nume_candidat)</f>
        <v>Șef de lucrări Cristina-Maria POVIAN</v>
      </c>
    </row>
    <row r="7" spans="1:19" ht="20.25" customHeight="1">
      <c r="A7" s="551" t="s">
        <v>338</v>
      </c>
      <c r="B7" s="551" t="s">
        <v>0</v>
      </c>
      <c r="C7" s="551" t="s">
        <v>23</v>
      </c>
      <c r="D7" s="551" t="s">
        <v>337</v>
      </c>
      <c r="E7" s="551" t="s">
        <v>2</v>
      </c>
      <c r="F7" s="578" t="s">
        <v>53</v>
      </c>
      <c r="G7" s="579"/>
      <c r="H7" s="580"/>
      <c r="I7" s="552" t="s">
        <v>544</v>
      </c>
      <c r="J7" s="297" t="s">
        <v>4</v>
      </c>
      <c r="K7" s="308" t="s">
        <v>54</v>
      </c>
      <c r="L7" s="308" t="s">
        <v>55</v>
      </c>
      <c r="M7" s="297" t="s">
        <v>547</v>
      </c>
      <c r="N7" s="297" t="s">
        <v>56</v>
      </c>
      <c r="O7" s="297" t="s">
        <v>57</v>
      </c>
      <c r="P7" s="297" t="s">
        <v>58</v>
      </c>
      <c r="Q7" s="558" t="s">
        <v>541</v>
      </c>
      <c r="R7" s="561" t="s">
        <v>551</v>
      </c>
      <c r="S7" s="552" t="s">
        <v>1114</v>
      </c>
    </row>
    <row r="8" spans="1:19" ht="55.5" customHeight="1">
      <c r="A8" s="551"/>
      <c r="B8" s="551"/>
      <c r="C8" s="551"/>
      <c r="D8" s="551"/>
      <c r="E8" s="551"/>
      <c r="F8" s="217" t="s">
        <v>925</v>
      </c>
      <c r="G8" s="217" t="s">
        <v>548</v>
      </c>
      <c r="H8" s="217" t="s">
        <v>549</v>
      </c>
      <c r="I8" s="553"/>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58"/>
      <c r="R8" s="561"/>
      <c r="S8" s="553"/>
    </row>
    <row r="9" spans="1:19">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c r="A11" s="37">
        <v>2</v>
      </c>
      <c r="B11" s="6"/>
      <c r="C11" s="7"/>
      <c r="D11" s="7"/>
      <c r="E11" s="505"/>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c r="A12" s="37">
        <v>3</v>
      </c>
      <c r="B12" s="6"/>
      <c r="C12" s="7"/>
      <c r="D12" s="6"/>
      <c r="E12" s="505"/>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c r="A13" s="37">
        <v>4</v>
      </c>
      <c r="B13" s="6"/>
      <c r="C13" s="380"/>
      <c r="D13" s="380"/>
      <c r="E13" s="427"/>
      <c r="F13" s="424"/>
      <c r="G13" s="424"/>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ok+6P5LmAXNmhmpWeqhKuhGCtMbjYDKAUtmpXb7Fduy0SJyyVfFWdrzmnfkYRm8cJs5vuIIUooxe/e5LuERwkw==" saltValue="lIF9euww8pG9ulMXss5Bcw=="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6"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topLeftCell="A9" zoomScale="84" zoomScaleNormal="84" workbookViewId="0">
      <selection activeCell="I11" sqref="I11:I13"/>
    </sheetView>
  </sheetViews>
  <sheetFormatPr defaultColWidth="9.08984375" defaultRowHeight="15.5"/>
  <cols>
    <col min="1" max="1" width="5.6328125" style="60" customWidth="1"/>
    <col min="2" max="2" width="30.54296875" style="60" customWidth="1"/>
    <col min="3" max="3" width="27.54296875" style="60" customWidth="1"/>
    <col min="4" max="4" width="16.6328125" style="62" customWidth="1"/>
    <col min="5" max="5" width="10.6328125" style="63" customWidth="1"/>
    <col min="6" max="6" width="12.90625" style="63" customWidth="1"/>
    <col min="7" max="7" width="12.6328125" style="63" customWidth="1"/>
    <col min="8" max="10" width="8.6328125" style="63" customWidth="1"/>
    <col min="11" max="12" width="5.6328125" style="87" customWidth="1"/>
    <col min="13" max="13" width="13.6328125" style="60" customWidth="1"/>
    <col min="14" max="14" width="22.453125" style="60" customWidth="1"/>
    <col min="15" max="15" width="10.6328125" style="83" hidden="1" customWidth="1"/>
    <col min="16" max="16" width="9.08984375" style="60" hidden="1" customWidth="1"/>
    <col min="17" max="19" width="13.6328125" style="60" hidden="1" customWidth="1"/>
    <col min="20" max="16384" width="9.08984375" style="60"/>
  </cols>
  <sheetData>
    <row r="1" spans="1:26">
      <c r="A1" s="59" t="s">
        <v>483</v>
      </c>
      <c r="D1" s="60"/>
      <c r="E1" s="61"/>
      <c r="F1" s="61"/>
      <c r="G1" s="60"/>
      <c r="H1" s="62"/>
      <c r="I1" s="60"/>
      <c r="J1" s="289"/>
      <c r="K1" s="289"/>
      <c r="L1" s="289"/>
      <c r="M1" s="289"/>
      <c r="N1" s="289"/>
      <c r="O1" s="60"/>
      <c r="Q1" s="289"/>
      <c r="R1" s="289"/>
      <c r="S1" s="289"/>
    </row>
    <row r="2" spans="1:26">
      <c r="A2" s="346" t="str">
        <f>IF(ISBLANK(facultate), IF(ISBLANK(departament),"","Departament " &amp; departament), "Facultatea " &amp; facultate)</f>
        <v>Facultatea Arhitectură și Urbanism</v>
      </c>
      <c r="D2" s="60"/>
      <c r="E2" s="61"/>
      <c r="F2" s="61"/>
      <c r="G2" s="60"/>
      <c r="H2" s="62"/>
      <c r="I2" s="60"/>
      <c r="J2" s="289"/>
      <c r="K2" s="289"/>
      <c r="L2" s="289"/>
      <c r="M2" s="289"/>
      <c r="N2" s="289"/>
      <c r="O2" s="60"/>
      <c r="Q2" s="289"/>
      <c r="R2" s="289"/>
      <c r="S2" s="289"/>
    </row>
    <row r="3" spans="1:26">
      <c r="A3" s="346" t="str">
        <f>IF(ISBLANK(departament),"","Departamentul " &amp; departament)</f>
        <v>Departamentul Arhitectură</v>
      </c>
      <c r="D3" s="60"/>
      <c r="E3" s="61"/>
      <c r="F3" s="61"/>
      <c r="G3" s="60"/>
      <c r="H3" s="62"/>
      <c r="I3" s="60"/>
      <c r="J3" s="289"/>
      <c r="K3" s="289"/>
      <c r="L3" s="289"/>
      <c r="M3" s="289"/>
      <c r="N3" s="289"/>
      <c r="O3" s="60"/>
      <c r="Q3" s="289"/>
      <c r="R3" s="289"/>
      <c r="S3" s="289"/>
    </row>
    <row r="4" spans="1:26" s="64" customFormat="1">
      <c r="A4" s="554" t="s">
        <v>905</v>
      </c>
      <c r="B4" s="554"/>
      <c r="C4" s="554"/>
      <c r="D4" s="554"/>
      <c r="E4" s="554"/>
      <c r="F4" s="554"/>
      <c r="G4" s="554"/>
      <c r="H4" s="554"/>
      <c r="I4" s="554"/>
      <c r="J4" s="554"/>
      <c r="K4" s="554"/>
      <c r="L4" s="554"/>
      <c r="M4" s="554"/>
      <c r="N4" s="554"/>
      <c r="O4" s="306"/>
      <c r="P4" s="33"/>
      <c r="Q4" s="33"/>
      <c r="R4" s="33"/>
      <c r="S4" s="33"/>
      <c r="T4" s="33"/>
      <c r="U4" s="33"/>
      <c r="V4" s="33"/>
      <c r="W4" s="33"/>
      <c r="X4" s="33"/>
      <c r="Y4" s="33"/>
      <c r="Z4" s="33"/>
    </row>
    <row r="5" spans="1:26" s="64" customFormat="1" ht="44.25" customHeight="1">
      <c r="A5" s="560" t="s">
        <v>1018</v>
      </c>
      <c r="B5" s="560"/>
      <c r="C5" s="560"/>
      <c r="D5" s="560"/>
      <c r="E5" s="560"/>
      <c r="F5" s="560"/>
      <c r="G5" s="560"/>
      <c r="H5" s="560"/>
      <c r="I5" s="560"/>
      <c r="J5" s="560"/>
      <c r="K5" s="560"/>
      <c r="L5" s="560"/>
      <c r="M5" s="560"/>
      <c r="N5" s="560"/>
      <c r="O5" s="83"/>
      <c r="P5" s="33"/>
      <c r="Q5" s="33"/>
      <c r="R5" s="33"/>
      <c r="S5" s="33"/>
      <c r="T5" s="33"/>
      <c r="U5" s="33"/>
      <c r="V5" s="33"/>
      <c r="W5" s="33"/>
      <c r="X5" s="33"/>
      <c r="Y5" s="33"/>
      <c r="Z5" s="33"/>
    </row>
    <row r="6" spans="1:26" ht="13.5" customHeight="1" thickBot="1">
      <c r="B6" s="64"/>
      <c r="C6" s="64"/>
      <c r="D6" s="64"/>
      <c r="E6" s="290"/>
      <c r="F6" s="154"/>
      <c r="G6" s="290"/>
      <c r="H6" s="290"/>
      <c r="I6" s="290"/>
      <c r="J6" s="307"/>
      <c r="M6" s="307"/>
      <c r="N6" s="347" t="str">
        <f>CONCATENATE(functie," ",nume_candidat)</f>
        <v>Șef de lucrări Cristina-Maria POVIAN</v>
      </c>
      <c r="P6" s="33"/>
      <c r="Q6" s="307"/>
      <c r="R6" s="307"/>
      <c r="S6" s="307"/>
      <c r="T6" s="33"/>
      <c r="U6" s="33"/>
      <c r="V6" s="33"/>
      <c r="W6" s="33"/>
      <c r="X6" s="33"/>
      <c r="Y6" s="33"/>
      <c r="Z6" s="33"/>
    </row>
    <row r="7" spans="1:26" ht="34.5" customHeight="1">
      <c r="A7" s="551" t="s">
        <v>338</v>
      </c>
      <c r="B7" s="551" t="s">
        <v>542</v>
      </c>
      <c r="C7" s="551" t="s">
        <v>62</v>
      </c>
      <c r="D7" s="551" t="s">
        <v>37</v>
      </c>
      <c r="E7" s="557" t="s">
        <v>2</v>
      </c>
      <c r="F7" s="584" t="s">
        <v>1078</v>
      </c>
      <c r="G7" s="562" t="s">
        <v>36</v>
      </c>
      <c r="H7" s="581" t="s">
        <v>550</v>
      </c>
      <c r="I7" s="582"/>
      <c r="J7" s="583"/>
      <c r="K7" s="588" t="s">
        <v>1068</v>
      </c>
      <c r="L7" s="589"/>
      <c r="M7" s="586" t="s">
        <v>544</v>
      </c>
      <c r="N7" s="551" t="s">
        <v>38</v>
      </c>
      <c r="O7" s="558" t="s">
        <v>541</v>
      </c>
      <c r="P7" s="561" t="s">
        <v>551</v>
      </c>
      <c r="Q7" s="586" t="s">
        <v>544</v>
      </c>
      <c r="R7" s="586" t="s">
        <v>544</v>
      </c>
      <c r="S7" s="586" t="s">
        <v>544</v>
      </c>
    </row>
    <row r="8" spans="1:26" ht="199.5" customHeight="1" thickBot="1">
      <c r="A8" s="551"/>
      <c r="B8" s="551"/>
      <c r="C8" s="551"/>
      <c r="D8" s="551"/>
      <c r="E8" s="557"/>
      <c r="F8" s="585"/>
      <c r="G8" s="564"/>
      <c r="H8" s="309" t="s">
        <v>332</v>
      </c>
      <c r="I8" s="309" t="s">
        <v>333</v>
      </c>
      <c r="J8" s="310" t="s">
        <v>1023</v>
      </c>
      <c r="K8" s="315" t="s">
        <v>1081</v>
      </c>
      <c r="L8" s="415" t="s">
        <v>1082</v>
      </c>
      <c r="M8" s="587"/>
      <c r="N8" s="551"/>
      <c r="O8" s="558"/>
      <c r="P8" s="561"/>
      <c r="Q8" s="587"/>
      <c r="R8" s="587"/>
      <c r="S8" s="587"/>
    </row>
    <row r="9" spans="1:26" ht="16" thickBot="1">
      <c r="A9" s="88"/>
      <c r="B9" s="65"/>
      <c r="C9" s="65"/>
      <c r="D9" s="66"/>
      <c r="E9" s="30"/>
      <c r="F9" s="30"/>
      <c r="G9" s="30"/>
      <c r="H9" s="30"/>
      <c r="I9" s="30"/>
      <c r="J9" s="30"/>
      <c r="K9" s="321"/>
      <c r="L9" s="321"/>
      <c r="M9" s="148">
        <f>SUMIF(M10:M1010,"&gt;0")</f>
        <v>150</v>
      </c>
      <c r="N9" s="302"/>
      <c r="O9" s="298"/>
      <c r="P9" s="311"/>
      <c r="Q9" s="148">
        <f>SUMIF(Q10:Q1309,"&gt;0")</f>
        <v>150</v>
      </c>
      <c r="R9" s="148">
        <f>SUMIF(R10:R1309,"&gt;0")</f>
        <v>0</v>
      </c>
      <c r="S9" s="148">
        <f>SUMIF(S10:S1309,"&gt;0")</f>
        <v>0</v>
      </c>
    </row>
    <row r="10" spans="1:26" ht="155">
      <c r="A10" s="37">
        <v>1</v>
      </c>
      <c r="B10" s="7" t="s">
        <v>1389</v>
      </c>
      <c r="C10" s="6" t="s">
        <v>1387</v>
      </c>
      <c r="D10" s="217" t="s">
        <v>1388</v>
      </c>
      <c r="E10" s="503">
        <v>2017</v>
      </c>
      <c r="F10" s="312">
        <v>15000</v>
      </c>
      <c r="G10" s="77" t="s">
        <v>330</v>
      </c>
      <c r="H10" s="220" t="s">
        <v>317</v>
      </c>
      <c r="I10" s="220"/>
      <c r="J10" s="216" t="s">
        <v>1080</v>
      </c>
      <c r="K10" s="410"/>
      <c r="L10" s="31" t="s">
        <v>1080</v>
      </c>
      <c r="M10" s="365">
        <f t="shared" ref="M10:M73" si="0">IF(
OR(
$B10="",$C10="",$D10="",$E10="",$E10&lt;an_initial,$E10&gt;an_final,$O10=FALSE),"",IF(
$G10="","",IF(
OR(
$H10="X",$H10="x"),100*$F10/10000,IF(
OR(
$I10="X",$I10="x"),80*$F10/10000,IF(
OR(
$K10="X",$K10="x"),100*(
IF(
$P10&lt;=5,0.3,0.2))*$F10/10000,IF(
OR(
$L10="X",$L10="x"),80*(
IF(
$P10&lt;=5,0.3,0.2))*$F10/10000,""))))))</f>
        <v>150</v>
      </c>
      <c r="N10" s="303"/>
      <c r="O10" s="349" t="b">
        <f t="shared" ref="O10:O74" si="1">IF(nume_candidat="",FALSE,ISNUMBER(SEARCH(nume_candidat,$B10)))</f>
        <v>1</v>
      </c>
      <c r="P10" s="364">
        <f>LEN(B10)-LEN(SUBSTITUTE(B10,",",""))+1</f>
        <v>4</v>
      </c>
      <c r="Q10" s="365">
        <f t="shared" ref="Q10:Q73" si="2">IF(
OR(
$B10="",$C10="",$D10="",$E10="",$E10&lt;an_initial,$E10&gt;an_final,$O10=FALSE),"",IF(
$G10="","",IF(
OR(
$H10="X",$H10="x"),100*$F10/10000,"")))</f>
        <v>150</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c r="A11" s="37">
        <v>2</v>
      </c>
      <c r="B11" s="380"/>
      <c r="C11" s="6"/>
      <c r="D11" s="509"/>
      <c r="E11" s="503"/>
      <c r="F11" s="312"/>
      <c r="G11" s="77"/>
      <c r="H11" s="220" t="s">
        <v>1080</v>
      </c>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c r="A12" s="37">
        <v>3</v>
      </c>
      <c r="B12" s="7"/>
      <c r="C12" s="6"/>
      <c r="D12" s="217"/>
      <c r="E12" s="503"/>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c r="A13" s="37">
        <v>4</v>
      </c>
      <c r="B13" s="7"/>
      <c r="C13" s="6"/>
      <c r="D13" s="217"/>
      <c r="E13" s="503"/>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c r="A14" s="37">
        <v>5</v>
      </c>
      <c r="B14" s="7"/>
      <c r="C14" s="6"/>
      <c r="D14" s="217"/>
      <c r="E14" s="503"/>
      <c r="F14" s="312"/>
      <c r="G14" s="77"/>
      <c r="H14" s="220" t="s">
        <v>1080</v>
      </c>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c r="A15" s="37">
        <v>6</v>
      </c>
      <c r="B15" s="380"/>
      <c r="C15" s="6"/>
      <c r="D15" s="413"/>
      <c r="E15" s="503"/>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c r="A160" s="37">
        <v>151</v>
      </c>
      <c r="B160" s="6"/>
      <c r="C160" s="6"/>
      <c r="D160" s="424"/>
      <c r="E160" s="426"/>
      <c r="F160" s="312"/>
      <c r="G160" s="77"/>
      <c r="H160" s="427"/>
      <c r="I160" s="427"/>
      <c r="J160" s="426"/>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c r="A161" s="37">
        <v>152</v>
      </c>
      <c r="B161" s="6"/>
      <c r="C161" s="6"/>
      <c r="D161" s="424"/>
      <c r="E161" s="426"/>
      <c r="F161" s="312"/>
      <c r="G161" s="77"/>
      <c r="H161" s="427"/>
      <c r="I161" s="427"/>
      <c r="J161" s="426"/>
      <c r="K161" s="25"/>
      <c r="L161" s="31"/>
      <c r="M161" s="365" t="str">
        <f t="shared" si="15"/>
        <v/>
      </c>
      <c r="N161" s="303"/>
      <c r="O161" s="349" t="b">
        <f t="shared" si="19"/>
        <v>0</v>
      </c>
      <c r="P161" s="364">
        <f t="shared" si="21"/>
        <v>1</v>
      </c>
      <c r="Q161" s="365" t="str">
        <f t="shared" si="16"/>
        <v/>
      </c>
      <c r="R161" s="365" t="str">
        <f t="shared" si="17"/>
        <v/>
      </c>
      <c r="S161" s="365" t="str">
        <f t="shared" si="18"/>
        <v/>
      </c>
    </row>
    <row r="162" spans="1:19">
      <c r="A162" s="37">
        <v>153</v>
      </c>
      <c r="B162" s="6"/>
      <c r="C162" s="6"/>
      <c r="D162" s="424"/>
      <c r="E162" s="426"/>
      <c r="F162" s="312"/>
      <c r="G162" s="77"/>
      <c r="H162" s="427"/>
      <c r="I162" s="427"/>
      <c r="J162" s="426"/>
      <c r="K162" s="25"/>
      <c r="L162" s="31"/>
      <c r="M162" s="365" t="str">
        <f t="shared" si="15"/>
        <v/>
      </c>
      <c r="N162" s="303"/>
      <c r="O162" s="349" t="b">
        <f t="shared" si="19"/>
        <v>0</v>
      </c>
      <c r="P162" s="364">
        <f t="shared" si="21"/>
        <v>1</v>
      </c>
      <c r="Q162" s="365" t="str">
        <f t="shared" si="16"/>
        <v/>
      </c>
      <c r="R162" s="365" t="str">
        <f t="shared" si="17"/>
        <v/>
      </c>
      <c r="S162" s="365" t="str">
        <f t="shared" si="18"/>
        <v/>
      </c>
    </row>
    <row r="163" spans="1:19">
      <c r="A163" s="37">
        <v>154</v>
      </c>
      <c r="B163" s="6"/>
      <c r="C163" s="6"/>
      <c r="D163" s="424"/>
      <c r="E163" s="426"/>
      <c r="F163" s="312"/>
      <c r="G163" s="77"/>
      <c r="H163" s="427"/>
      <c r="I163" s="427"/>
      <c r="J163" s="426"/>
      <c r="K163" s="25"/>
      <c r="L163" s="31"/>
      <c r="M163" s="365" t="str">
        <f t="shared" si="15"/>
        <v/>
      </c>
      <c r="N163" s="303"/>
      <c r="O163" s="349" t="b">
        <f t="shared" si="19"/>
        <v>0</v>
      </c>
      <c r="P163" s="364">
        <f t="shared" si="21"/>
        <v>1</v>
      </c>
      <c r="Q163" s="365" t="str">
        <f t="shared" si="16"/>
        <v/>
      </c>
      <c r="R163" s="365" t="str">
        <f t="shared" si="17"/>
        <v/>
      </c>
      <c r="S163" s="365" t="str">
        <f t="shared" si="18"/>
        <v/>
      </c>
    </row>
    <row r="164" spans="1:19">
      <c r="A164" s="37">
        <v>155</v>
      </c>
      <c r="B164" s="6"/>
      <c r="C164" s="6"/>
      <c r="D164" s="424"/>
      <c r="E164" s="426"/>
      <c r="F164" s="312"/>
      <c r="G164" s="77"/>
      <c r="H164" s="427"/>
      <c r="I164" s="427"/>
      <c r="J164" s="426"/>
      <c r="K164" s="25"/>
      <c r="L164" s="31"/>
      <c r="M164" s="365" t="str">
        <f t="shared" si="15"/>
        <v/>
      </c>
      <c r="N164" s="303"/>
      <c r="O164" s="349" t="b">
        <f t="shared" si="19"/>
        <v>0</v>
      </c>
      <c r="P164" s="364">
        <f t="shared" si="21"/>
        <v>1</v>
      </c>
      <c r="Q164" s="365" t="str">
        <f t="shared" si="16"/>
        <v/>
      </c>
      <c r="R164" s="365" t="str">
        <f t="shared" si="17"/>
        <v/>
      </c>
      <c r="S164" s="365" t="str">
        <f t="shared" si="18"/>
        <v/>
      </c>
    </row>
    <row r="165" spans="1:19">
      <c r="A165" s="37">
        <v>156</v>
      </c>
      <c r="B165" s="6"/>
      <c r="C165" s="6"/>
      <c r="D165" s="424"/>
      <c r="E165" s="426"/>
      <c r="F165" s="312"/>
      <c r="G165" s="77"/>
      <c r="H165" s="427"/>
      <c r="I165" s="427"/>
      <c r="J165" s="426"/>
      <c r="K165" s="25"/>
      <c r="L165" s="31"/>
      <c r="M165" s="365" t="str">
        <f t="shared" si="15"/>
        <v/>
      </c>
      <c r="N165" s="303"/>
      <c r="O165" s="349" t="b">
        <f t="shared" si="19"/>
        <v>0</v>
      </c>
      <c r="P165" s="364">
        <f t="shared" si="21"/>
        <v>1</v>
      </c>
      <c r="Q165" s="365" t="str">
        <f t="shared" si="16"/>
        <v/>
      </c>
      <c r="R165" s="365" t="str">
        <f t="shared" si="17"/>
        <v/>
      </c>
      <c r="S165" s="365" t="str">
        <f t="shared" si="18"/>
        <v/>
      </c>
    </row>
    <row r="166" spans="1:19">
      <c r="A166" s="37">
        <v>157</v>
      </c>
      <c r="B166" s="6"/>
      <c r="C166" s="6"/>
      <c r="D166" s="424"/>
      <c r="E166" s="426"/>
      <c r="F166" s="312"/>
      <c r="G166" s="77"/>
      <c r="H166" s="427"/>
      <c r="I166" s="427"/>
      <c r="J166" s="426"/>
      <c r="K166" s="25"/>
      <c r="L166" s="31"/>
      <c r="M166" s="365" t="str">
        <f t="shared" si="15"/>
        <v/>
      </c>
      <c r="N166" s="303"/>
      <c r="O166" s="349" t="b">
        <f t="shared" si="19"/>
        <v>0</v>
      </c>
      <c r="P166" s="364">
        <f t="shared" si="21"/>
        <v>1</v>
      </c>
      <c r="Q166" s="365" t="str">
        <f t="shared" si="16"/>
        <v/>
      </c>
      <c r="R166" s="365" t="str">
        <f t="shared" si="17"/>
        <v/>
      </c>
      <c r="S166" s="365" t="str">
        <f t="shared" si="18"/>
        <v/>
      </c>
    </row>
    <row r="167" spans="1:19">
      <c r="A167" s="37">
        <v>158</v>
      </c>
      <c r="B167" s="6"/>
      <c r="C167" s="6"/>
      <c r="D167" s="424"/>
      <c r="E167" s="426"/>
      <c r="F167" s="312"/>
      <c r="G167" s="77"/>
      <c r="H167" s="427"/>
      <c r="I167" s="427"/>
      <c r="J167" s="426"/>
      <c r="K167" s="25"/>
      <c r="L167" s="31"/>
      <c r="M167" s="365" t="str">
        <f t="shared" si="15"/>
        <v/>
      </c>
      <c r="N167" s="303"/>
      <c r="O167" s="349" t="b">
        <f t="shared" si="19"/>
        <v>0</v>
      </c>
      <c r="P167" s="364">
        <f t="shared" si="21"/>
        <v>1</v>
      </c>
      <c r="Q167" s="365" t="str">
        <f t="shared" si="16"/>
        <v/>
      </c>
      <c r="R167" s="365" t="str">
        <f t="shared" si="17"/>
        <v/>
      </c>
      <c r="S167" s="365" t="str">
        <f t="shared" si="18"/>
        <v/>
      </c>
    </row>
    <row r="168" spans="1:19">
      <c r="A168" s="37">
        <v>159</v>
      </c>
      <c r="B168" s="6"/>
      <c r="C168" s="6"/>
      <c r="D168" s="424"/>
      <c r="E168" s="426"/>
      <c r="F168" s="312"/>
      <c r="G168" s="77"/>
      <c r="H168" s="427"/>
      <c r="I168" s="427"/>
      <c r="J168" s="426"/>
      <c r="K168" s="25"/>
      <c r="L168" s="31"/>
      <c r="M168" s="365" t="str">
        <f t="shared" si="15"/>
        <v/>
      </c>
      <c r="N168" s="303"/>
      <c r="O168" s="349" t="b">
        <f t="shared" si="19"/>
        <v>0</v>
      </c>
      <c r="P168" s="364">
        <f t="shared" si="21"/>
        <v>1</v>
      </c>
      <c r="Q168" s="365" t="str">
        <f t="shared" si="16"/>
        <v/>
      </c>
      <c r="R168" s="365" t="str">
        <f t="shared" si="17"/>
        <v/>
      </c>
      <c r="S168" s="365" t="str">
        <f t="shared" si="18"/>
        <v/>
      </c>
    </row>
    <row r="169" spans="1:19">
      <c r="A169" s="37">
        <v>160</v>
      </c>
      <c r="B169" s="6"/>
      <c r="C169" s="6"/>
      <c r="D169" s="424"/>
      <c r="E169" s="426"/>
      <c r="F169" s="312"/>
      <c r="G169" s="77"/>
      <c r="H169" s="427"/>
      <c r="I169" s="427"/>
      <c r="J169" s="426"/>
      <c r="K169" s="25"/>
      <c r="L169" s="31"/>
      <c r="M169" s="365" t="str">
        <f t="shared" si="15"/>
        <v/>
      </c>
      <c r="N169" s="303"/>
      <c r="O169" s="349" t="b">
        <f t="shared" si="19"/>
        <v>0</v>
      </c>
      <c r="P169" s="364">
        <f t="shared" si="21"/>
        <v>1</v>
      </c>
      <c r="Q169" s="365" t="str">
        <f t="shared" si="16"/>
        <v/>
      </c>
      <c r="R169" s="365" t="str">
        <f t="shared" si="17"/>
        <v/>
      </c>
      <c r="S169" s="365" t="str">
        <f t="shared" si="18"/>
        <v/>
      </c>
    </row>
    <row r="170" spans="1:19">
      <c r="A170" s="37">
        <v>161</v>
      </c>
      <c r="B170" s="6"/>
      <c r="C170" s="6"/>
      <c r="D170" s="424"/>
      <c r="E170" s="426"/>
      <c r="F170" s="312"/>
      <c r="G170" s="77"/>
      <c r="H170" s="427"/>
      <c r="I170" s="427"/>
      <c r="J170" s="426"/>
      <c r="K170" s="25"/>
      <c r="L170" s="31"/>
      <c r="M170" s="365" t="str">
        <f t="shared" si="15"/>
        <v/>
      </c>
      <c r="N170" s="303"/>
      <c r="O170" s="349" t="b">
        <f t="shared" si="19"/>
        <v>0</v>
      </c>
      <c r="P170" s="364">
        <f t="shared" si="21"/>
        <v>1</v>
      </c>
      <c r="Q170" s="365" t="str">
        <f t="shared" si="16"/>
        <v/>
      </c>
      <c r="R170" s="365" t="str">
        <f t="shared" si="17"/>
        <v/>
      </c>
      <c r="S170" s="365" t="str">
        <f t="shared" si="18"/>
        <v/>
      </c>
    </row>
    <row r="171" spans="1:19">
      <c r="A171" s="37">
        <v>162</v>
      </c>
      <c r="B171" s="6"/>
      <c r="C171" s="6"/>
      <c r="D171" s="424"/>
      <c r="E171" s="426"/>
      <c r="F171" s="312"/>
      <c r="G171" s="77"/>
      <c r="H171" s="427"/>
      <c r="I171" s="427"/>
      <c r="J171" s="426"/>
      <c r="K171" s="25"/>
      <c r="L171" s="31"/>
      <c r="M171" s="365" t="str">
        <f t="shared" si="15"/>
        <v/>
      </c>
      <c r="N171" s="303"/>
      <c r="O171" s="349" t="b">
        <f t="shared" si="19"/>
        <v>0</v>
      </c>
      <c r="P171" s="364">
        <f t="shared" si="21"/>
        <v>1</v>
      </c>
      <c r="Q171" s="365" t="str">
        <f t="shared" si="16"/>
        <v/>
      </c>
      <c r="R171" s="365" t="str">
        <f t="shared" si="17"/>
        <v/>
      </c>
      <c r="S171" s="365" t="str">
        <f t="shared" si="18"/>
        <v/>
      </c>
    </row>
    <row r="172" spans="1:19">
      <c r="A172" s="37">
        <v>163</v>
      </c>
      <c r="B172" s="6"/>
      <c r="C172" s="6"/>
      <c r="D172" s="424"/>
      <c r="E172" s="426"/>
      <c r="F172" s="312"/>
      <c r="G172" s="77"/>
      <c r="H172" s="427"/>
      <c r="I172" s="427"/>
      <c r="J172" s="426"/>
      <c r="K172" s="25"/>
      <c r="L172" s="31"/>
      <c r="M172" s="365" t="str">
        <f t="shared" si="15"/>
        <v/>
      </c>
      <c r="N172" s="303"/>
      <c r="O172" s="349" t="b">
        <f t="shared" si="19"/>
        <v>0</v>
      </c>
      <c r="P172" s="364">
        <f t="shared" si="21"/>
        <v>1</v>
      </c>
      <c r="Q172" s="365" t="str">
        <f t="shared" si="16"/>
        <v/>
      </c>
      <c r="R172" s="365" t="str">
        <f t="shared" si="17"/>
        <v/>
      </c>
      <c r="S172" s="365" t="str">
        <f t="shared" si="18"/>
        <v/>
      </c>
    </row>
    <row r="173" spans="1:19">
      <c r="A173" s="37">
        <v>164</v>
      </c>
      <c r="B173" s="6"/>
      <c r="C173" s="6"/>
      <c r="D173" s="424"/>
      <c r="E173" s="426"/>
      <c r="F173" s="312"/>
      <c r="G173" s="77"/>
      <c r="H173" s="427"/>
      <c r="I173" s="427"/>
      <c r="J173" s="426"/>
      <c r="K173" s="25"/>
      <c r="L173" s="31"/>
      <c r="M173" s="365" t="str">
        <f t="shared" si="15"/>
        <v/>
      </c>
      <c r="N173" s="303"/>
      <c r="O173" s="349" t="b">
        <f t="shared" si="19"/>
        <v>0</v>
      </c>
      <c r="P173" s="364">
        <f t="shared" si="21"/>
        <v>1</v>
      </c>
      <c r="Q173" s="365" t="str">
        <f t="shared" si="16"/>
        <v/>
      </c>
      <c r="R173" s="365" t="str">
        <f t="shared" si="17"/>
        <v/>
      </c>
      <c r="S173" s="365" t="str">
        <f t="shared" si="18"/>
        <v/>
      </c>
    </row>
    <row r="174" spans="1:19">
      <c r="A174" s="37">
        <v>165</v>
      </c>
      <c r="B174" s="6"/>
      <c r="C174" s="6"/>
      <c r="D174" s="424"/>
      <c r="E174" s="426"/>
      <c r="F174" s="312"/>
      <c r="G174" s="77"/>
      <c r="H174" s="427"/>
      <c r="I174" s="427"/>
      <c r="J174" s="426"/>
      <c r="K174" s="25"/>
      <c r="L174" s="31"/>
      <c r="M174" s="365" t="str">
        <f t="shared" si="15"/>
        <v/>
      </c>
      <c r="N174" s="303"/>
      <c r="O174" s="349" t="b">
        <f t="shared" si="19"/>
        <v>0</v>
      </c>
      <c r="P174" s="364">
        <f t="shared" si="21"/>
        <v>1</v>
      </c>
      <c r="Q174" s="365" t="str">
        <f t="shared" si="16"/>
        <v/>
      </c>
      <c r="R174" s="365" t="str">
        <f t="shared" si="17"/>
        <v/>
      </c>
      <c r="S174" s="365" t="str">
        <f t="shared" si="18"/>
        <v/>
      </c>
    </row>
    <row r="175" spans="1:19">
      <c r="A175" s="37">
        <v>166</v>
      </c>
      <c r="B175" s="6"/>
      <c r="C175" s="6"/>
      <c r="D175" s="424"/>
      <c r="E175" s="426"/>
      <c r="F175" s="312"/>
      <c r="G175" s="77"/>
      <c r="H175" s="427"/>
      <c r="I175" s="427"/>
      <c r="J175" s="426"/>
      <c r="K175" s="25"/>
      <c r="L175" s="31"/>
      <c r="M175" s="365" t="str">
        <f t="shared" si="15"/>
        <v/>
      </c>
      <c r="N175" s="303"/>
      <c r="O175" s="349" t="b">
        <f t="shared" si="19"/>
        <v>0</v>
      </c>
      <c r="P175" s="364">
        <f t="shared" si="21"/>
        <v>1</v>
      </c>
      <c r="Q175" s="365" t="str">
        <f t="shared" si="16"/>
        <v/>
      </c>
      <c r="R175" s="365" t="str">
        <f t="shared" si="17"/>
        <v/>
      </c>
      <c r="S175" s="365" t="str">
        <f t="shared" si="18"/>
        <v/>
      </c>
    </row>
    <row r="176" spans="1:19">
      <c r="A176" s="37">
        <v>167</v>
      </c>
      <c r="B176" s="6"/>
      <c r="C176" s="6"/>
      <c r="D176" s="424"/>
      <c r="E176" s="426"/>
      <c r="F176" s="312"/>
      <c r="G176" s="77"/>
      <c r="H176" s="427"/>
      <c r="I176" s="427"/>
      <c r="J176" s="426"/>
      <c r="K176" s="25"/>
      <c r="L176" s="31"/>
      <c r="M176" s="365" t="str">
        <f t="shared" si="15"/>
        <v/>
      </c>
      <c r="N176" s="303"/>
      <c r="O176" s="349" t="b">
        <f t="shared" si="19"/>
        <v>0</v>
      </c>
      <c r="P176" s="364">
        <f t="shared" si="21"/>
        <v>1</v>
      </c>
      <c r="Q176" s="365" t="str">
        <f t="shared" si="16"/>
        <v/>
      </c>
      <c r="R176" s="365" t="str">
        <f t="shared" si="17"/>
        <v/>
      </c>
      <c r="S176" s="365" t="str">
        <f t="shared" si="18"/>
        <v/>
      </c>
    </row>
    <row r="177" spans="1:19">
      <c r="A177" s="37">
        <v>168</v>
      </c>
      <c r="B177" s="6"/>
      <c r="C177" s="6"/>
      <c r="D177" s="424"/>
      <c r="E177" s="426"/>
      <c r="F177" s="312"/>
      <c r="G177" s="77"/>
      <c r="H177" s="427"/>
      <c r="I177" s="427"/>
      <c r="J177" s="426"/>
      <c r="K177" s="25"/>
      <c r="L177" s="31"/>
      <c r="M177" s="365" t="str">
        <f t="shared" si="15"/>
        <v/>
      </c>
      <c r="N177" s="303"/>
      <c r="O177" s="349" t="b">
        <f t="shared" si="19"/>
        <v>0</v>
      </c>
      <c r="P177" s="364">
        <f t="shared" si="21"/>
        <v>1</v>
      </c>
      <c r="Q177" s="365" t="str">
        <f t="shared" si="16"/>
        <v/>
      </c>
      <c r="R177" s="365" t="str">
        <f t="shared" si="17"/>
        <v/>
      </c>
      <c r="S177" s="365" t="str">
        <f t="shared" si="18"/>
        <v/>
      </c>
    </row>
    <row r="178" spans="1:19">
      <c r="A178" s="37">
        <v>169</v>
      </c>
      <c r="B178" s="6"/>
      <c r="C178" s="6"/>
      <c r="D178" s="424"/>
      <c r="E178" s="426"/>
      <c r="F178" s="312"/>
      <c r="G178" s="77"/>
      <c r="H178" s="427"/>
      <c r="I178" s="427"/>
      <c r="J178" s="426"/>
      <c r="K178" s="25"/>
      <c r="L178" s="31"/>
      <c r="M178" s="365" t="str">
        <f t="shared" si="15"/>
        <v/>
      </c>
      <c r="N178" s="303"/>
      <c r="O178" s="349" t="b">
        <f t="shared" si="19"/>
        <v>0</v>
      </c>
      <c r="P178" s="364">
        <f t="shared" si="21"/>
        <v>1</v>
      </c>
      <c r="Q178" s="365" t="str">
        <f t="shared" si="16"/>
        <v/>
      </c>
      <c r="R178" s="365" t="str">
        <f t="shared" si="17"/>
        <v/>
      </c>
      <c r="S178" s="365" t="str">
        <f t="shared" si="18"/>
        <v/>
      </c>
    </row>
    <row r="179" spans="1:19">
      <c r="A179" s="37">
        <v>170</v>
      </c>
      <c r="B179" s="6"/>
      <c r="C179" s="6"/>
      <c r="D179" s="424"/>
      <c r="E179" s="426"/>
      <c r="F179" s="312"/>
      <c r="G179" s="77"/>
      <c r="H179" s="427"/>
      <c r="I179" s="427"/>
      <c r="J179" s="426"/>
      <c r="K179" s="25"/>
      <c r="L179" s="31"/>
      <c r="M179" s="365" t="str">
        <f t="shared" si="15"/>
        <v/>
      </c>
      <c r="N179" s="303"/>
      <c r="O179" s="349" t="b">
        <f t="shared" si="19"/>
        <v>0</v>
      </c>
      <c r="P179" s="364">
        <f t="shared" si="21"/>
        <v>1</v>
      </c>
      <c r="Q179" s="365" t="str">
        <f t="shared" si="16"/>
        <v/>
      </c>
      <c r="R179" s="365" t="str">
        <f t="shared" si="17"/>
        <v/>
      </c>
      <c r="S179" s="365" t="str">
        <f t="shared" si="18"/>
        <v/>
      </c>
    </row>
    <row r="180" spans="1:19">
      <c r="A180" s="37">
        <v>171</v>
      </c>
      <c r="B180" s="6"/>
      <c r="C180" s="6"/>
      <c r="D180" s="424"/>
      <c r="E180" s="426"/>
      <c r="F180" s="312"/>
      <c r="G180" s="77"/>
      <c r="H180" s="427"/>
      <c r="I180" s="427"/>
      <c r="J180" s="426"/>
      <c r="K180" s="25"/>
      <c r="L180" s="31"/>
      <c r="M180" s="365" t="str">
        <f t="shared" si="15"/>
        <v/>
      </c>
      <c r="N180" s="303"/>
      <c r="O180" s="349" t="b">
        <f t="shared" si="19"/>
        <v>0</v>
      </c>
      <c r="P180" s="364">
        <f t="shared" si="21"/>
        <v>1</v>
      </c>
      <c r="Q180" s="365" t="str">
        <f t="shared" si="16"/>
        <v/>
      </c>
      <c r="R180" s="365" t="str">
        <f t="shared" si="17"/>
        <v/>
      </c>
      <c r="S180" s="365" t="str">
        <f t="shared" si="18"/>
        <v/>
      </c>
    </row>
    <row r="181" spans="1:19">
      <c r="A181" s="37">
        <v>172</v>
      </c>
      <c r="B181" s="6"/>
      <c r="C181" s="6"/>
      <c r="D181" s="424"/>
      <c r="E181" s="426"/>
      <c r="F181" s="312"/>
      <c r="G181" s="77"/>
      <c r="H181" s="427"/>
      <c r="I181" s="427"/>
      <c r="J181" s="426"/>
      <c r="K181" s="25"/>
      <c r="L181" s="31"/>
      <c r="M181" s="365" t="str">
        <f t="shared" si="15"/>
        <v/>
      </c>
      <c r="N181" s="303"/>
      <c r="O181" s="349" t="b">
        <f t="shared" si="19"/>
        <v>0</v>
      </c>
      <c r="P181" s="364">
        <f t="shared" si="21"/>
        <v>1</v>
      </c>
      <c r="Q181" s="365" t="str">
        <f t="shared" si="16"/>
        <v/>
      </c>
      <c r="R181" s="365" t="str">
        <f t="shared" si="17"/>
        <v/>
      </c>
      <c r="S181" s="365" t="str">
        <f t="shared" si="18"/>
        <v/>
      </c>
    </row>
    <row r="182" spans="1:19">
      <c r="A182" s="37">
        <v>173</v>
      </c>
      <c r="B182" s="6"/>
      <c r="C182" s="6"/>
      <c r="D182" s="424"/>
      <c r="E182" s="426"/>
      <c r="F182" s="312"/>
      <c r="G182" s="77"/>
      <c r="H182" s="427"/>
      <c r="I182" s="427"/>
      <c r="J182" s="426"/>
      <c r="K182" s="25"/>
      <c r="L182" s="31"/>
      <c r="M182" s="365" t="str">
        <f t="shared" si="15"/>
        <v/>
      </c>
      <c r="N182" s="303"/>
      <c r="O182" s="349" t="b">
        <f t="shared" si="19"/>
        <v>0</v>
      </c>
      <c r="P182" s="364">
        <f t="shared" si="21"/>
        <v>1</v>
      </c>
      <c r="Q182" s="365" t="str">
        <f t="shared" si="16"/>
        <v/>
      </c>
      <c r="R182" s="365" t="str">
        <f t="shared" si="17"/>
        <v/>
      </c>
      <c r="S182" s="365" t="str">
        <f t="shared" si="18"/>
        <v/>
      </c>
    </row>
    <row r="183" spans="1:19">
      <c r="A183" s="37">
        <v>174</v>
      </c>
      <c r="B183" s="6"/>
      <c r="C183" s="6"/>
      <c r="D183" s="424"/>
      <c r="E183" s="426"/>
      <c r="F183" s="312"/>
      <c r="G183" s="77"/>
      <c r="H183" s="427"/>
      <c r="I183" s="427"/>
      <c r="J183" s="426"/>
      <c r="K183" s="25"/>
      <c r="L183" s="31"/>
      <c r="M183" s="365" t="str">
        <f t="shared" si="15"/>
        <v/>
      </c>
      <c r="N183" s="303"/>
      <c r="O183" s="349" t="b">
        <f t="shared" si="19"/>
        <v>0</v>
      </c>
      <c r="P183" s="364">
        <f t="shared" si="21"/>
        <v>1</v>
      </c>
      <c r="Q183" s="365" t="str">
        <f t="shared" si="16"/>
        <v/>
      </c>
      <c r="R183" s="365" t="str">
        <f t="shared" si="17"/>
        <v/>
      </c>
      <c r="S183" s="365" t="str">
        <f t="shared" si="18"/>
        <v/>
      </c>
    </row>
    <row r="184" spans="1:19">
      <c r="A184" s="37">
        <v>175</v>
      </c>
      <c r="B184" s="6"/>
      <c r="C184" s="6"/>
      <c r="D184" s="424"/>
      <c r="E184" s="426"/>
      <c r="F184" s="312"/>
      <c r="G184" s="77"/>
      <c r="H184" s="427"/>
      <c r="I184" s="427"/>
      <c r="J184" s="426"/>
      <c r="K184" s="25"/>
      <c r="L184" s="31"/>
      <c r="M184" s="365" t="str">
        <f t="shared" si="15"/>
        <v/>
      </c>
      <c r="N184" s="303"/>
      <c r="O184" s="349" t="b">
        <f t="shared" si="19"/>
        <v>0</v>
      </c>
      <c r="P184" s="364">
        <f t="shared" si="21"/>
        <v>1</v>
      </c>
      <c r="Q184" s="365" t="str">
        <f t="shared" si="16"/>
        <v/>
      </c>
      <c r="R184" s="365" t="str">
        <f t="shared" si="17"/>
        <v/>
      </c>
      <c r="S184" s="365" t="str">
        <f t="shared" si="18"/>
        <v/>
      </c>
    </row>
    <row r="185" spans="1:19">
      <c r="A185" s="37">
        <v>176</v>
      </c>
      <c r="B185" s="6"/>
      <c r="C185" s="6"/>
      <c r="D185" s="424"/>
      <c r="E185" s="426"/>
      <c r="F185" s="312"/>
      <c r="G185" s="77"/>
      <c r="H185" s="427"/>
      <c r="I185" s="427"/>
      <c r="J185" s="426"/>
      <c r="K185" s="25"/>
      <c r="L185" s="31"/>
      <c r="M185" s="365" t="str">
        <f t="shared" si="15"/>
        <v/>
      </c>
      <c r="N185" s="303"/>
      <c r="O185" s="349" t="b">
        <f t="shared" si="19"/>
        <v>0</v>
      </c>
      <c r="P185" s="364">
        <f t="shared" si="21"/>
        <v>1</v>
      </c>
      <c r="Q185" s="365" t="str">
        <f t="shared" si="16"/>
        <v/>
      </c>
      <c r="R185" s="365" t="str">
        <f t="shared" si="17"/>
        <v/>
      </c>
      <c r="S185" s="365" t="str">
        <f t="shared" si="18"/>
        <v/>
      </c>
    </row>
    <row r="186" spans="1:19">
      <c r="A186" s="37">
        <v>177</v>
      </c>
      <c r="B186" s="6"/>
      <c r="C186" s="6"/>
      <c r="D186" s="424"/>
      <c r="E186" s="426"/>
      <c r="F186" s="312"/>
      <c r="G186" s="77"/>
      <c r="H186" s="427"/>
      <c r="I186" s="427"/>
      <c r="J186" s="426"/>
      <c r="K186" s="25"/>
      <c r="L186" s="31"/>
      <c r="M186" s="365" t="str">
        <f t="shared" si="15"/>
        <v/>
      </c>
      <c r="N186" s="303"/>
      <c r="O186" s="349" t="b">
        <f t="shared" si="19"/>
        <v>0</v>
      </c>
      <c r="P186" s="364">
        <f t="shared" si="21"/>
        <v>1</v>
      </c>
      <c r="Q186" s="365" t="str">
        <f t="shared" si="16"/>
        <v/>
      </c>
      <c r="R186" s="365" t="str">
        <f t="shared" si="17"/>
        <v/>
      </c>
      <c r="S186" s="365" t="str">
        <f t="shared" si="18"/>
        <v/>
      </c>
    </row>
    <row r="187" spans="1:19">
      <c r="A187" s="37">
        <v>178</v>
      </c>
      <c r="B187" s="6"/>
      <c r="C187" s="6"/>
      <c r="D187" s="424"/>
      <c r="E187" s="426"/>
      <c r="F187" s="312"/>
      <c r="G187" s="77"/>
      <c r="H187" s="427"/>
      <c r="I187" s="427"/>
      <c r="J187" s="426"/>
      <c r="K187" s="25"/>
      <c r="L187" s="31"/>
      <c r="M187" s="365" t="str">
        <f t="shared" si="15"/>
        <v/>
      </c>
      <c r="N187" s="303"/>
      <c r="O187" s="349" t="b">
        <f t="shared" si="19"/>
        <v>0</v>
      </c>
      <c r="P187" s="364">
        <f t="shared" si="21"/>
        <v>1</v>
      </c>
      <c r="Q187" s="365" t="str">
        <f t="shared" si="16"/>
        <v/>
      </c>
      <c r="R187" s="365" t="str">
        <f t="shared" si="17"/>
        <v/>
      </c>
      <c r="S187" s="365" t="str">
        <f t="shared" si="18"/>
        <v/>
      </c>
    </row>
    <row r="188" spans="1:19">
      <c r="A188" s="37">
        <v>179</v>
      </c>
      <c r="B188" s="6"/>
      <c r="C188" s="6"/>
      <c r="D188" s="424"/>
      <c r="E188" s="426"/>
      <c r="F188" s="312"/>
      <c r="G188" s="77"/>
      <c r="H188" s="427"/>
      <c r="I188" s="427"/>
      <c r="J188" s="426"/>
      <c r="K188" s="25"/>
      <c r="L188" s="31"/>
      <c r="M188" s="365" t="str">
        <f t="shared" si="15"/>
        <v/>
      </c>
      <c r="N188" s="303"/>
      <c r="O188" s="349" t="b">
        <f t="shared" si="19"/>
        <v>0</v>
      </c>
      <c r="P188" s="364">
        <f t="shared" si="21"/>
        <v>1</v>
      </c>
      <c r="Q188" s="365" t="str">
        <f t="shared" si="16"/>
        <v/>
      </c>
      <c r="R188" s="365" t="str">
        <f t="shared" si="17"/>
        <v/>
      </c>
      <c r="S188" s="365" t="str">
        <f t="shared" si="18"/>
        <v/>
      </c>
    </row>
    <row r="189" spans="1:19">
      <c r="A189" s="37">
        <v>180</v>
      </c>
      <c r="B189" s="6"/>
      <c r="C189" s="6"/>
      <c r="D189" s="424"/>
      <c r="E189" s="426"/>
      <c r="F189" s="312"/>
      <c r="G189" s="77"/>
      <c r="H189" s="427"/>
      <c r="I189" s="427"/>
      <c r="J189" s="426"/>
      <c r="K189" s="25"/>
      <c r="L189" s="31"/>
      <c r="M189" s="365" t="str">
        <f t="shared" si="15"/>
        <v/>
      </c>
      <c r="N189" s="303"/>
      <c r="O189" s="349" t="b">
        <f t="shared" si="19"/>
        <v>0</v>
      </c>
      <c r="P189" s="364">
        <f t="shared" si="21"/>
        <v>1</v>
      </c>
      <c r="Q189" s="365" t="str">
        <f t="shared" si="16"/>
        <v/>
      </c>
      <c r="R189" s="365" t="str">
        <f t="shared" si="17"/>
        <v/>
      </c>
      <c r="S189" s="365" t="str">
        <f t="shared" si="18"/>
        <v/>
      </c>
    </row>
    <row r="190" spans="1:19">
      <c r="A190" s="37">
        <v>181</v>
      </c>
      <c r="B190" s="6"/>
      <c r="C190" s="6"/>
      <c r="D190" s="424"/>
      <c r="E190" s="426"/>
      <c r="F190" s="312"/>
      <c r="G190" s="77"/>
      <c r="H190" s="427"/>
      <c r="I190" s="427"/>
      <c r="J190" s="426"/>
      <c r="K190" s="25"/>
      <c r="L190" s="31"/>
      <c r="M190" s="365" t="str">
        <f t="shared" si="15"/>
        <v/>
      </c>
      <c r="N190" s="303"/>
      <c r="O190" s="349" t="b">
        <f t="shared" si="19"/>
        <v>0</v>
      </c>
      <c r="P190" s="364">
        <f t="shared" si="21"/>
        <v>1</v>
      </c>
      <c r="Q190" s="365" t="str">
        <f t="shared" si="16"/>
        <v/>
      </c>
      <c r="R190" s="365" t="str">
        <f t="shared" si="17"/>
        <v/>
      </c>
      <c r="S190" s="365" t="str">
        <f t="shared" si="18"/>
        <v/>
      </c>
    </row>
    <row r="191" spans="1:19">
      <c r="A191" s="37">
        <v>182</v>
      </c>
      <c r="B191" s="6"/>
      <c r="C191" s="6"/>
      <c r="D191" s="424"/>
      <c r="E191" s="426"/>
      <c r="F191" s="312"/>
      <c r="G191" s="77"/>
      <c r="H191" s="427"/>
      <c r="I191" s="427"/>
      <c r="J191" s="426"/>
      <c r="K191" s="25"/>
      <c r="L191" s="31"/>
      <c r="M191" s="365" t="str">
        <f t="shared" si="15"/>
        <v/>
      </c>
      <c r="N191" s="303"/>
      <c r="O191" s="349" t="b">
        <f t="shared" si="19"/>
        <v>0</v>
      </c>
      <c r="P191" s="364">
        <f t="shared" si="21"/>
        <v>1</v>
      </c>
      <c r="Q191" s="365" t="str">
        <f t="shared" si="16"/>
        <v/>
      </c>
      <c r="R191" s="365" t="str">
        <f t="shared" si="17"/>
        <v/>
      </c>
      <c r="S191" s="365" t="str">
        <f t="shared" si="18"/>
        <v/>
      </c>
    </row>
    <row r="192" spans="1:19">
      <c r="A192" s="37">
        <v>183</v>
      </c>
      <c r="B192" s="6"/>
      <c r="C192" s="6"/>
      <c r="D192" s="424"/>
      <c r="E192" s="426"/>
      <c r="F192" s="312"/>
      <c r="G192" s="77"/>
      <c r="H192" s="427"/>
      <c r="I192" s="427"/>
      <c r="J192" s="426"/>
      <c r="K192" s="25"/>
      <c r="L192" s="31"/>
      <c r="M192" s="365" t="str">
        <f t="shared" si="15"/>
        <v/>
      </c>
      <c r="N192" s="303"/>
      <c r="O192" s="349" t="b">
        <f t="shared" si="19"/>
        <v>0</v>
      </c>
      <c r="P192" s="364">
        <f t="shared" si="21"/>
        <v>1</v>
      </c>
      <c r="Q192" s="365" t="str">
        <f t="shared" si="16"/>
        <v/>
      </c>
      <c r="R192" s="365" t="str">
        <f t="shared" si="17"/>
        <v/>
      </c>
      <c r="S192" s="365" t="str">
        <f t="shared" si="18"/>
        <v/>
      </c>
    </row>
    <row r="193" spans="1:19">
      <c r="A193" s="37">
        <v>184</v>
      </c>
      <c r="B193" s="6"/>
      <c r="C193" s="6"/>
      <c r="D193" s="424"/>
      <c r="E193" s="426"/>
      <c r="F193" s="312"/>
      <c r="G193" s="77"/>
      <c r="H193" s="427"/>
      <c r="I193" s="427"/>
      <c r="J193" s="426"/>
      <c r="K193" s="25"/>
      <c r="L193" s="31"/>
      <c r="M193" s="365" t="str">
        <f t="shared" si="15"/>
        <v/>
      </c>
      <c r="N193" s="303"/>
      <c r="O193" s="349" t="b">
        <f t="shared" si="19"/>
        <v>0</v>
      </c>
      <c r="P193" s="364">
        <f t="shared" si="21"/>
        <v>1</v>
      </c>
      <c r="Q193" s="365" t="str">
        <f t="shared" si="16"/>
        <v/>
      </c>
      <c r="R193" s="365" t="str">
        <f t="shared" si="17"/>
        <v/>
      </c>
      <c r="S193" s="365" t="str">
        <f t="shared" si="18"/>
        <v/>
      </c>
    </row>
    <row r="194" spans="1:19">
      <c r="A194" s="37">
        <v>185</v>
      </c>
      <c r="B194" s="6"/>
      <c r="C194" s="6"/>
      <c r="D194" s="424"/>
      <c r="E194" s="426"/>
      <c r="F194" s="312"/>
      <c r="G194" s="77"/>
      <c r="H194" s="427"/>
      <c r="I194" s="427"/>
      <c r="J194" s="426"/>
      <c r="K194" s="25"/>
      <c r="L194" s="31"/>
      <c r="M194" s="365" t="str">
        <f t="shared" si="15"/>
        <v/>
      </c>
      <c r="N194" s="303"/>
      <c r="O194" s="349" t="b">
        <f t="shared" si="19"/>
        <v>0</v>
      </c>
      <c r="P194" s="364">
        <f t="shared" si="21"/>
        <v>1</v>
      </c>
      <c r="Q194" s="365" t="str">
        <f t="shared" si="16"/>
        <v/>
      </c>
      <c r="R194" s="365" t="str">
        <f t="shared" si="17"/>
        <v/>
      </c>
      <c r="S194" s="365" t="str">
        <f t="shared" si="18"/>
        <v/>
      </c>
    </row>
    <row r="195" spans="1:19">
      <c r="A195" s="37">
        <v>186</v>
      </c>
      <c r="B195" s="6"/>
      <c r="C195" s="6"/>
      <c r="D195" s="424"/>
      <c r="E195" s="426"/>
      <c r="F195" s="312"/>
      <c r="G195" s="77"/>
      <c r="H195" s="427"/>
      <c r="I195" s="427"/>
      <c r="J195" s="426"/>
      <c r="K195" s="25"/>
      <c r="L195" s="31"/>
      <c r="M195" s="365" t="str">
        <f t="shared" si="15"/>
        <v/>
      </c>
      <c r="N195" s="303"/>
      <c r="O195" s="349" t="b">
        <f t="shared" si="19"/>
        <v>0</v>
      </c>
      <c r="P195" s="364">
        <f t="shared" si="21"/>
        <v>1</v>
      </c>
      <c r="Q195" s="365" t="str">
        <f t="shared" si="16"/>
        <v/>
      </c>
      <c r="R195" s="365" t="str">
        <f t="shared" si="17"/>
        <v/>
      </c>
      <c r="S195" s="365" t="str">
        <f t="shared" si="18"/>
        <v/>
      </c>
    </row>
    <row r="196" spans="1:19">
      <c r="A196" s="37">
        <v>187</v>
      </c>
      <c r="B196" s="6"/>
      <c r="C196" s="6"/>
      <c r="D196" s="424"/>
      <c r="E196" s="426"/>
      <c r="F196" s="312"/>
      <c r="G196" s="77"/>
      <c r="H196" s="427"/>
      <c r="I196" s="427"/>
      <c r="J196" s="426"/>
      <c r="K196" s="25"/>
      <c r="L196" s="31"/>
      <c r="M196" s="365" t="str">
        <f t="shared" si="15"/>
        <v/>
      </c>
      <c r="N196" s="303"/>
      <c r="O196" s="349" t="b">
        <f t="shared" si="19"/>
        <v>0</v>
      </c>
      <c r="P196" s="364">
        <f t="shared" si="21"/>
        <v>1</v>
      </c>
      <c r="Q196" s="365" t="str">
        <f t="shared" si="16"/>
        <v/>
      </c>
      <c r="R196" s="365" t="str">
        <f t="shared" si="17"/>
        <v/>
      </c>
      <c r="S196" s="365" t="str">
        <f t="shared" si="18"/>
        <v/>
      </c>
    </row>
    <row r="197" spans="1:19">
      <c r="A197" s="37">
        <v>188</v>
      </c>
      <c r="B197" s="6"/>
      <c r="C197" s="6"/>
      <c r="D197" s="424"/>
      <c r="E197" s="426"/>
      <c r="F197" s="312"/>
      <c r="G197" s="77"/>
      <c r="H197" s="427"/>
      <c r="I197" s="427"/>
      <c r="J197" s="426"/>
      <c r="K197" s="25"/>
      <c r="L197" s="31"/>
      <c r="M197" s="365" t="str">
        <f t="shared" si="15"/>
        <v/>
      </c>
      <c r="N197" s="303"/>
      <c r="O197" s="349" t="b">
        <f t="shared" si="19"/>
        <v>0</v>
      </c>
      <c r="P197" s="364">
        <f t="shared" si="21"/>
        <v>1</v>
      </c>
      <c r="Q197" s="365" t="str">
        <f t="shared" si="16"/>
        <v/>
      </c>
      <c r="R197" s="365" t="str">
        <f t="shared" si="17"/>
        <v/>
      </c>
      <c r="S197" s="365" t="str">
        <f t="shared" si="18"/>
        <v/>
      </c>
    </row>
    <row r="198" spans="1:19">
      <c r="A198" s="37">
        <v>189</v>
      </c>
      <c r="B198" s="6"/>
      <c r="C198" s="6"/>
      <c r="D198" s="424"/>
      <c r="E198" s="426"/>
      <c r="F198" s="312"/>
      <c r="G198" s="77"/>
      <c r="H198" s="427"/>
      <c r="I198" s="427"/>
      <c r="J198" s="426"/>
      <c r="K198" s="25"/>
      <c r="L198" s="31"/>
      <c r="M198" s="365" t="str">
        <f t="shared" si="15"/>
        <v/>
      </c>
      <c r="N198" s="303"/>
      <c r="O198" s="349" t="b">
        <f t="shared" si="19"/>
        <v>0</v>
      </c>
      <c r="P198" s="364">
        <f t="shared" si="21"/>
        <v>1</v>
      </c>
      <c r="Q198" s="365" t="str">
        <f t="shared" si="16"/>
        <v/>
      </c>
      <c r="R198" s="365" t="str">
        <f t="shared" si="17"/>
        <v/>
      </c>
      <c r="S198" s="365" t="str">
        <f t="shared" si="18"/>
        <v/>
      </c>
    </row>
    <row r="199" spans="1:19">
      <c r="A199" s="37">
        <v>190</v>
      </c>
      <c r="B199" s="6"/>
      <c r="C199" s="6"/>
      <c r="D199" s="424"/>
      <c r="E199" s="426"/>
      <c r="F199" s="312"/>
      <c r="G199" s="77"/>
      <c r="H199" s="427"/>
      <c r="I199" s="427"/>
      <c r="J199" s="426"/>
      <c r="K199" s="25"/>
      <c r="L199" s="31"/>
      <c r="M199" s="365" t="str">
        <f t="shared" si="15"/>
        <v/>
      </c>
      <c r="N199" s="303"/>
      <c r="O199" s="349" t="b">
        <f t="shared" si="19"/>
        <v>0</v>
      </c>
      <c r="P199" s="364">
        <f t="shared" si="21"/>
        <v>1</v>
      </c>
      <c r="Q199" s="365" t="str">
        <f t="shared" si="16"/>
        <v/>
      </c>
      <c r="R199" s="365" t="str">
        <f t="shared" si="17"/>
        <v/>
      </c>
      <c r="S199" s="365" t="str">
        <f t="shared" si="18"/>
        <v/>
      </c>
    </row>
    <row r="200" spans="1:19">
      <c r="A200" s="37">
        <v>191</v>
      </c>
      <c r="B200" s="6"/>
      <c r="C200" s="6"/>
      <c r="D200" s="424"/>
      <c r="E200" s="426"/>
      <c r="F200" s="312"/>
      <c r="G200" s="77"/>
      <c r="H200" s="427"/>
      <c r="I200" s="427"/>
      <c r="J200" s="426"/>
      <c r="K200" s="25"/>
      <c r="L200" s="31"/>
      <c r="M200" s="365" t="str">
        <f t="shared" si="15"/>
        <v/>
      </c>
      <c r="N200" s="303"/>
      <c r="O200" s="349" t="b">
        <f t="shared" si="19"/>
        <v>0</v>
      </c>
      <c r="P200" s="364">
        <f t="shared" si="21"/>
        <v>1</v>
      </c>
      <c r="Q200" s="365" t="str">
        <f t="shared" si="16"/>
        <v/>
      </c>
      <c r="R200" s="365" t="str">
        <f t="shared" si="17"/>
        <v/>
      </c>
      <c r="S200" s="365" t="str">
        <f t="shared" si="18"/>
        <v/>
      </c>
    </row>
    <row r="201" spans="1:19">
      <c r="A201" s="37">
        <v>192</v>
      </c>
      <c r="B201" s="6"/>
      <c r="C201" s="6"/>
      <c r="D201" s="424"/>
      <c r="E201" s="426"/>
      <c r="F201" s="312"/>
      <c r="G201" s="77"/>
      <c r="H201" s="427"/>
      <c r="I201" s="427"/>
      <c r="J201" s="426"/>
      <c r="K201" s="25"/>
      <c r="L201" s="31"/>
      <c r="M201" s="365" t="str">
        <f t="shared" si="15"/>
        <v/>
      </c>
      <c r="N201" s="303"/>
      <c r="O201" s="349" t="b">
        <f t="shared" si="19"/>
        <v>0</v>
      </c>
      <c r="P201" s="364">
        <f t="shared" si="21"/>
        <v>1</v>
      </c>
      <c r="Q201" s="365" t="str">
        <f t="shared" si="16"/>
        <v/>
      </c>
      <c r="R201" s="365" t="str">
        <f t="shared" si="17"/>
        <v/>
      </c>
      <c r="S201" s="365" t="str">
        <f t="shared" si="18"/>
        <v/>
      </c>
    </row>
    <row r="202" spans="1:19">
      <c r="A202" s="37">
        <v>193</v>
      </c>
      <c r="B202" s="6"/>
      <c r="C202" s="6"/>
      <c r="D202" s="424"/>
      <c r="E202" s="426"/>
      <c r="F202" s="312"/>
      <c r="G202" s="77"/>
      <c r="H202" s="427"/>
      <c r="I202" s="427"/>
      <c r="J202" s="426"/>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c r="A203" s="37">
        <v>194</v>
      </c>
      <c r="B203" s="6"/>
      <c r="C203" s="6"/>
      <c r="D203" s="424"/>
      <c r="E203" s="426"/>
      <c r="F203" s="312"/>
      <c r="G203" s="77"/>
      <c r="H203" s="427"/>
      <c r="I203" s="427"/>
      <c r="J203" s="426"/>
      <c r="K203" s="25"/>
      <c r="L203" s="31"/>
      <c r="M203" s="365" t="str">
        <f t="shared" si="22"/>
        <v/>
      </c>
      <c r="N203" s="303"/>
      <c r="O203" s="349" t="b">
        <f t="shared" si="19"/>
        <v>0</v>
      </c>
      <c r="P203" s="364">
        <f t="shared" si="21"/>
        <v>1</v>
      </c>
      <c r="Q203" s="365" t="str">
        <f t="shared" si="23"/>
        <v/>
      </c>
      <c r="R203" s="365" t="str">
        <f t="shared" si="24"/>
        <v/>
      </c>
      <c r="S203" s="365" t="str">
        <f t="shared" si="25"/>
        <v/>
      </c>
    </row>
    <row r="204" spans="1:19">
      <c r="A204" s="37">
        <v>195</v>
      </c>
      <c r="B204" s="6"/>
      <c r="C204" s="6"/>
      <c r="D204" s="424"/>
      <c r="E204" s="426"/>
      <c r="F204" s="312"/>
      <c r="G204" s="77"/>
      <c r="H204" s="427"/>
      <c r="I204" s="427"/>
      <c r="J204" s="426"/>
      <c r="K204" s="25"/>
      <c r="L204" s="31"/>
      <c r="M204" s="365" t="str">
        <f t="shared" si="22"/>
        <v/>
      </c>
      <c r="N204" s="303"/>
      <c r="O204" s="349" t="b">
        <f t="shared" si="19"/>
        <v>0</v>
      </c>
      <c r="P204" s="364">
        <f t="shared" si="21"/>
        <v>1</v>
      </c>
      <c r="Q204" s="365" t="str">
        <f t="shared" si="23"/>
        <v/>
      </c>
      <c r="R204" s="365" t="str">
        <f t="shared" si="24"/>
        <v/>
      </c>
      <c r="S204" s="365" t="str">
        <f t="shared" si="25"/>
        <v/>
      </c>
    </row>
    <row r="205" spans="1:19">
      <c r="A205" s="37">
        <v>196</v>
      </c>
      <c r="B205" s="6"/>
      <c r="C205" s="6"/>
      <c r="D205" s="424"/>
      <c r="E205" s="426"/>
      <c r="F205" s="312"/>
      <c r="G205" s="77"/>
      <c r="H205" s="427"/>
      <c r="I205" s="427"/>
      <c r="J205" s="426"/>
      <c r="K205" s="25"/>
      <c r="L205" s="31"/>
      <c r="M205" s="365" t="str">
        <f t="shared" si="22"/>
        <v/>
      </c>
      <c r="N205" s="303"/>
      <c r="O205" s="349" t="b">
        <f t="shared" si="19"/>
        <v>0</v>
      </c>
      <c r="P205" s="364">
        <f t="shared" si="21"/>
        <v>1</v>
      </c>
      <c r="Q205" s="365" t="str">
        <f t="shared" si="23"/>
        <v/>
      </c>
      <c r="R205" s="365" t="str">
        <f t="shared" si="24"/>
        <v/>
      </c>
      <c r="S205" s="365" t="str">
        <f t="shared" si="25"/>
        <v/>
      </c>
    </row>
    <row r="206" spans="1:19">
      <c r="A206" s="37">
        <v>197</v>
      </c>
      <c r="B206" s="6"/>
      <c r="C206" s="6"/>
      <c r="D206" s="424"/>
      <c r="E206" s="426"/>
      <c r="F206" s="312"/>
      <c r="G206" s="77"/>
      <c r="H206" s="427"/>
      <c r="I206" s="427"/>
      <c r="J206" s="426"/>
      <c r="K206" s="25"/>
      <c r="L206" s="31"/>
      <c r="M206" s="365" t="str">
        <f t="shared" si="22"/>
        <v/>
      </c>
      <c r="N206" s="303"/>
      <c r="O206" s="349" t="b">
        <f t="shared" si="19"/>
        <v>0</v>
      </c>
      <c r="P206" s="364">
        <f t="shared" si="21"/>
        <v>1</v>
      </c>
      <c r="Q206" s="365" t="str">
        <f t="shared" si="23"/>
        <v/>
      </c>
      <c r="R206" s="365" t="str">
        <f t="shared" si="24"/>
        <v/>
      </c>
      <c r="S206" s="365" t="str">
        <f t="shared" si="25"/>
        <v/>
      </c>
    </row>
    <row r="207" spans="1:19">
      <c r="A207" s="37">
        <v>198</v>
      </c>
      <c r="B207" s="6"/>
      <c r="C207" s="6"/>
      <c r="D207" s="424"/>
      <c r="E207" s="426"/>
      <c r="F207" s="312"/>
      <c r="G207" s="77"/>
      <c r="H207" s="427"/>
      <c r="I207" s="427"/>
      <c r="J207" s="426"/>
      <c r="K207" s="25"/>
      <c r="L207" s="31"/>
      <c r="M207" s="365" t="str">
        <f t="shared" si="22"/>
        <v/>
      </c>
      <c r="N207" s="303"/>
      <c r="O207" s="349" t="b">
        <f t="shared" si="19"/>
        <v>0</v>
      </c>
      <c r="P207" s="364">
        <f t="shared" si="21"/>
        <v>1</v>
      </c>
      <c r="Q207" s="365" t="str">
        <f t="shared" si="23"/>
        <v/>
      </c>
      <c r="R207" s="365" t="str">
        <f t="shared" si="24"/>
        <v/>
      </c>
      <c r="S207" s="365" t="str">
        <f t="shared" si="25"/>
        <v/>
      </c>
    </row>
    <row r="208" spans="1:19">
      <c r="A208" s="37">
        <v>199</v>
      </c>
      <c r="B208" s="6"/>
      <c r="C208" s="6"/>
      <c r="D208" s="424"/>
      <c r="E208" s="426"/>
      <c r="F208" s="312"/>
      <c r="G208" s="77"/>
      <c r="H208" s="427"/>
      <c r="I208" s="427"/>
      <c r="J208" s="426"/>
      <c r="K208" s="25"/>
      <c r="L208" s="31"/>
      <c r="M208" s="365" t="str">
        <f t="shared" si="22"/>
        <v/>
      </c>
      <c r="N208" s="303"/>
      <c r="O208" s="349" t="b">
        <f t="shared" si="19"/>
        <v>0</v>
      </c>
      <c r="P208" s="364">
        <f t="shared" si="21"/>
        <v>1</v>
      </c>
      <c r="Q208" s="365" t="str">
        <f t="shared" si="23"/>
        <v/>
      </c>
      <c r="R208" s="365" t="str">
        <f t="shared" si="24"/>
        <v/>
      </c>
      <c r="S208" s="365" t="str">
        <f t="shared" si="25"/>
        <v/>
      </c>
    </row>
    <row r="209" spans="1:19">
      <c r="A209" s="37">
        <v>200</v>
      </c>
      <c r="B209" s="6"/>
      <c r="C209" s="6"/>
      <c r="D209" s="424"/>
      <c r="E209" s="426"/>
      <c r="F209" s="312"/>
      <c r="G209" s="77"/>
      <c r="H209" s="427"/>
      <c r="I209" s="427"/>
      <c r="J209" s="426"/>
      <c r="K209" s="25"/>
      <c r="L209" s="31"/>
      <c r="M209" s="365" t="str">
        <f t="shared" si="22"/>
        <v/>
      </c>
      <c r="N209" s="303"/>
      <c r="O209" s="349" t="b">
        <f t="shared" si="19"/>
        <v>0</v>
      </c>
      <c r="P209" s="364">
        <f t="shared" si="21"/>
        <v>1</v>
      </c>
      <c r="Q209" s="365" t="str">
        <f t="shared" si="23"/>
        <v/>
      </c>
      <c r="R209" s="365" t="str">
        <f t="shared" si="24"/>
        <v/>
      </c>
      <c r="S209" s="365" t="str">
        <f t="shared" si="25"/>
        <v/>
      </c>
    </row>
    <row r="210" spans="1:19">
      <c r="A210" s="37">
        <v>201</v>
      </c>
      <c r="B210" s="6"/>
      <c r="C210" s="6"/>
      <c r="D210" s="424"/>
      <c r="E210" s="426"/>
      <c r="F210" s="312"/>
      <c r="G210" s="77"/>
      <c r="H210" s="427"/>
      <c r="I210" s="427"/>
      <c r="J210" s="426"/>
      <c r="K210" s="25"/>
      <c r="L210" s="31"/>
      <c r="M210" s="365" t="str">
        <f t="shared" si="22"/>
        <v/>
      </c>
      <c r="N210" s="303"/>
      <c r="O210" s="349" t="b">
        <f t="shared" si="19"/>
        <v>0</v>
      </c>
      <c r="P210" s="364">
        <f t="shared" si="21"/>
        <v>1</v>
      </c>
      <c r="Q210" s="365" t="str">
        <f t="shared" si="23"/>
        <v/>
      </c>
      <c r="R210" s="365" t="str">
        <f t="shared" si="24"/>
        <v/>
      </c>
      <c r="S210" s="365" t="str">
        <f t="shared" si="25"/>
        <v/>
      </c>
    </row>
    <row r="211" spans="1:19">
      <c r="A211" s="37">
        <v>202</v>
      </c>
      <c r="B211" s="6"/>
      <c r="C211" s="6"/>
      <c r="D211" s="424"/>
      <c r="E211" s="426"/>
      <c r="F211" s="312"/>
      <c r="G211" s="77"/>
      <c r="H211" s="427"/>
      <c r="I211" s="427"/>
      <c r="J211" s="426"/>
      <c r="K211" s="25"/>
      <c r="L211" s="31"/>
      <c r="M211" s="365" t="str">
        <f t="shared" si="22"/>
        <v/>
      </c>
      <c r="N211" s="303"/>
      <c r="O211" s="349" t="b">
        <f t="shared" si="19"/>
        <v>0</v>
      </c>
      <c r="P211" s="364">
        <f t="shared" si="21"/>
        <v>1</v>
      </c>
      <c r="Q211" s="365" t="str">
        <f t="shared" si="23"/>
        <v/>
      </c>
      <c r="R211" s="365" t="str">
        <f t="shared" si="24"/>
        <v/>
      </c>
      <c r="S211" s="365" t="str">
        <f t="shared" si="25"/>
        <v/>
      </c>
    </row>
    <row r="212" spans="1:19">
      <c r="A212" s="37">
        <v>203</v>
      </c>
      <c r="B212" s="6"/>
      <c r="C212" s="6"/>
      <c r="D212" s="424"/>
      <c r="E212" s="426"/>
      <c r="F212" s="312"/>
      <c r="G212" s="77"/>
      <c r="H212" s="427"/>
      <c r="I212" s="427"/>
      <c r="J212" s="426"/>
      <c r="K212" s="25"/>
      <c r="L212" s="31"/>
      <c r="M212" s="365" t="str">
        <f t="shared" si="22"/>
        <v/>
      </c>
      <c r="N212" s="303"/>
      <c r="O212" s="349" t="b">
        <f t="shared" si="19"/>
        <v>0</v>
      </c>
      <c r="P212" s="364">
        <f t="shared" si="21"/>
        <v>1</v>
      </c>
      <c r="Q212" s="365" t="str">
        <f t="shared" si="23"/>
        <v/>
      </c>
      <c r="R212" s="365" t="str">
        <f t="shared" si="24"/>
        <v/>
      </c>
      <c r="S212" s="365" t="str">
        <f t="shared" si="25"/>
        <v/>
      </c>
    </row>
    <row r="213" spans="1:19">
      <c r="A213" s="37">
        <v>204</v>
      </c>
      <c r="B213" s="6"/>
      <c r="C213" s="6"/>
      <c r="D213" s="424"/>
      <c r="E213" s="426"/>
      <c r="F213" s="312"/>
      <c r="G213" s="77"/>
      <c r="H213" s="427"/>
      <c r="I213" s="427"/>
      <c r="J213" s="426"/>
      <c r="K213" s="25"/>
      <c r="L213" s="31"/>
      <c r="M213" s="365" t="str">
        <f t="shared" si="22"/>
        <v/>
      </c>
      <c r="N213" s="303"/>
      <c r="O213" s="349" t="b">
        <f t="shared" si="19"/>
        <v>0</v>
      </c>
      <c r="P213" s="364">
        <f t="shared" si="21"/>
        <v>1</v>
      </c>
      <c r="Q213" s="365" t="str">
        <f t="shared" si="23"/>
        <v/>
      </c>
      <c r="R213" s="365" t="str">
        <f t="shared" si="24"/>
        <v/>
      </c>
      <c r="S213" s="365" t="str">
        <f t="shared" si="25"/>
        <v/>
      </c>
    </row>
    <row r="214" spans="1:19">
      <c r="A214" s="37">
        <v>205</v>
      </c>
      <c r="B214" s="6"/>
      <c r="C214" s="6"/>
      <c r="D214" s="424"/>
      <c r="E214" s="426"/>
      <c r="F214" s="312"/>
      <c r="G214" s="77"/>
      <c r="H214" s="427"/>
      <c r="I214" s="427"/>
      <c r="J214" s="426"/>
      <c r="K214" s="25"/>
      <c r="L214" s="31"/>
      <c r="M214" s="365" t="str">
        <f t="shared" si="22"/>
        <v/>
      </c>
      <c r="N214" s="303"/>
      <c r="O214" s="349" t="b">
        <f t="shared" si="19"/>
        <v>0</v>
      </c>
      <c r="P214" s="364">
        <f t="shared" si="21"/>
        <v>1</v>
      </c>
      <c r="Q214" s="365" t="str">
        <f t="shared" si="23"/>
        <v/>
      </c>
      <c r="R214" s="365" t="str">
        <f t="shared" si="24"/>
        <v/>
      </c>
      <c r="S214" s="365" t="str">
        <f t="shared" si="25"/>
        <v/>
      </c>
    </row>
    <row r="215" spans="1:19">
      <c r="A215" s="37">
        <v>206</v>
      </c>
      <c r="B215" s="6"/>
      <c r="C215" s="6"/>
      <c r="D215" s="424"/>
      <c r="E215" s="426"/>
      <c r="F215" s="312"/>
      <c r="G215" s="77"/>
      <c r="H215" s="427"/>
      <c r="I215" s="427"/>
      <c r="J215" s="426"/>
      <c r="K215" s="25"/>
      <c r="L215" s="31"/>
      <c r="M215" s="365" t="str">
        <f t="shared" si="22"/>
        <v/>
      </c>
      <c r="N215" s="303"/>
      <c r="O215" s="349" t="b">
        <f t="shared" si="19"/>
        <v>0</v>
      </c>
      <c r="P215" s="364">
        <f t="shared" si="21"/>
        <v>1</v>
      </c>
      <c r="Q215" s="365" t="str">
        <f t="shared" si="23"/>
        <v/>
      </c>
      <c r="R215" s="365" t="str">
        <f t="shared" si="24"/>
        <v/>
      </c>
      <c r="S215" s="365" t="str">
        <f t="shared" si="25"/>
        <v/>
      </c>
    </row>
    <row r="216" spans="1:19">
      <c r="A216" s="37">
        <v>207</v>
      </c>
      <c r="B216" s="6"/>
      <c r="C216" s="6"/>
      <c r="D216" s="424"/>
      <c r="E216" s="426"/>
      <c r="F216" s="312"/>
      <c r="G216" s="77"/>
      <c r="H216" s="427"/>
      <c r="I216" s="427"/>
      <c r="J216" s="426"/>
      <c r="K216" s="25"/>
      <c r="L216" s="31"/>
      <c r="M216" s="365" t="str">
        <f t="shared" si="22"/>
        <v/>
      </c>
      <c r="N216" s="303"/>
      <c r="O216" s="349" t="b">
        <f t="shared" si="19"/>
        <v>0</v>
      </c>
      <c r="P216" s="364">
        <f t="shared" si="21"/>
        <v>1</v>
      </c>
      <c r="Q216" s="365" t="str">
        <f t="shared" si="23"/>
        <v/>
      </c>
      <c r="R216" s="365" t="str">
        <f t="shared" si="24"/>
        <v/>
      </c>
      <c r="S216" s="365" t="str">
        <f t="shared" si="25"/>
        <v/>
      </c>
    </row>
    <row r="217" spans="1:19">
      <c r="A217" s="37">
        <v>208</v>
      </c>
      <c r="B217" s="6"/>
      <c r="C217" s="6"/>
      <c r="D217" s="424"/>
      <c r="E217" s="426"/>
      <c r="F217" s="312"/>
      <c r="G217" s="77"/>
      <c r="H217" s="427"/>
      <c r="I217" s="427"/>
      <c r="J217" s="426"/>
      <c r="K217" s="25"/>
      <c r="L217" s="31"/>
      <c r="M217" s="365" t="str">
        <f t="shared" si="22"/>
        <v/>
      </c>
      <c r="N217" s="303"/>
      <c r="O217" s="349" t="b">
        <f t="shared" si="19"/>
        <v>0</v>
      </c>
      <c r="P217" s="364">
        <f t="shared" si="21"/>
        <v>1</v>
      </c>
      <c r="Q217" s="365" t="str">
        <f t="shared" si="23"/>
        <v/>
      </c>
      <c r="R217" s="365" t="str">
        <f t="shared" si="24"/>
        <v/>
      </c>
      <c r="S217" s="365" t="str">
        <f t="shared" si="25"/>
        <v/>
      </c>
    </row>
    <row r="218" spans="1:19">
      <c r="A218" s="37">
        <v>209</v>
      </c>
      <c r="B218" s="6"/>
      <c r="C218" s="6"/>
      <c r="D218" s="424"/>
      <c r="E218" s="426"/>
      <c r="F218" s="312"/>
      <c r="G218" s="77"/>
      <c r="H218" s="427"/>
      <c r="I218" s="427"/>
      <c r="J218" s="426"/>
      <c r="K218" s="25"/>
      <c r="L218" s="31"/>
      <c r="M218" s="365" t="str">
        <f t="shared" si="22"/>
        <v/>
      </c>
      <c r="N218" s="303"/>
      <c r="O218" s="349" t="b">
        <f t="shared" si="19"/>
        <v>0</v>
      </c>
      <c r="P218" s="364">
        <f t="shared" si="21"/>
        <v>1</v>
      </c>
      <c r="Q218" s="365" t="str">
        <f t="shared" si="23"/>
        <v/>
      </c>
      <c r="R218" s="365" t="str">
        <f t="shared" si="24"/>
        <v/>
      </c>
      <c r="S218" s="365" t="str">
        <f t="shared" si="25"/>
        <v/>
      </c>
    </row>
    <row r="219" spans="1:19">
      <c r="A219" s="37">
        <v>210</v>
      </c>
      <c r="B219" s="6"/>
      <c r="C219" s="6"/>
      <c r="D219" s="424"/>
      <c r="E219" s="426"/>
      <c r="F219" s="312"/>
      <c r="G219" s="77"/>
      <c r="H219" s="427"/>
      <c r="I219" s="427"/>
      <c r="J219" s="426"/>
      <c r="K219" s="25"/>
      <c r="L219" s="31"/>
      <c r="M219" s="365" t="str">
        <f t="shared" si="22"/>
        <v/>
      </c>
      <c r="N219" s="303"/>
      <c r="O219" s="349" t="b">
        <f t="shared" si="19"/>
        <v>0</v>
      </c>
      <c r="P219" s="364">
        <f t="shared" si="21"/>
        <v>1</v>
      </c>
      <c r="Q219" s="365" t="str">
        <f t="shared" si="23"/>
        <v/>
      </c>
      <c r="R219" s="365" t="str">
        <f t="shared" si="24"/>
        <v/>
      </c>
      <c r="S219" s="365" t="str">
        <f t="shared" si="25"/>
        <v/>
      </c>
    </row>
    <row r="220" spans="1:19">
      <c r="A220" s="37">
        <v>211</v>
      </c>
      <c r="B220" s="6"/>
      <c r="C220" s="6"/>
      <c r="D220" s="424"/>
      <c r="E220" s="426"/>
      <c r="F220" s="312"/>
      <c r="G220" s="77"/>
      <c r="H220" s="427"/>
      <c r="I220" s="427"/>
      <c r="J220" s="426"/>
      <c r="K220" s="25"/>
      <c r="L220" s="31"/>
      <c r="M220" s="365" t="str">
        <f t="shared" si="22"/>
        <v/>
      </c>
      <c r="N220" s="303"/>
      <c r="O220" s="349" t="b">
        <f t="shared" si="19"/>
        <v>0</v>
      </c>
      <c r="P220" s="364">
        <f t="shared" si="21"/>
        <v>1</v>
      </c>
      <c r="Q220" s="365" t="str">
        <f t="shared" si="23"/>
        <v/>
      </c>
      <c r="R220" s="365" t="str">
        <f t="shared" si="24"/>
        <v/>
      </c>
      <c r="S220" s="365" t="str">
        <f t="shared" si="25"/>
        <v/>
      </c>
    </row>
    <row r="221" spans="1:19">
      <c r="A221" s="37">
        <v>212</v>
      </c>
      <c r="B221" s="6"/>
      <c r="C221" s="6"/>
      <c r="D221" s="424"/>
      <c r="E221" s="426"/>
      <c r="F221" s="312"/>
      <c r="G221" s="77"/>
      <c r="H221" s="427"/>
      <c r="I221" s="427"/>
      <c r="J221" s="426"/>
      <c r="K221" s="25"/>
      <c r="L221" s="31"/>
      <c r="M221" s="365" t="str">
        <f t="shared" si="22"/>
        <v/>
      </c>
      <c r="N221" s="303"/>
      <c r="O221" s="349" t="b">
        <f t="shared" si="19"/>
        <v>0</v>
      </c>
      <c r="P221" s="364">
        <f t="shared" si="21"/>
        <v>1</v>
      </c>
      <c r="Q221" s="365" t="str">
        <f t="shared" si="23"/>
        <v/>
      </c>
      <c r="R221" s="365" t="str">
        <f t="shared" si="24"/>
        <v/>
      </c>
      <c r="S221" s="365" t="str">
        <f t="shared" si="25"/>
        <v/>
      </c>
    </row>
    <row r="222" spans="1:19">
      <c r="A222" s="37">
        <v>213</v>
      </c>
      <c r="B222" s="6"/>
      <c r="C222" s="6"/>
      <c r="D222" s="424"/>
      <c r="E222" s="426"/>
      <c r="F222" s="312"/>
      <c r="G222" s="77"/>
      <c r="H222" s="427"/>
      <c r="I222" s="427"/>
      <c r="J222" s="426"/>
      <c r="K222" s="25"/>
      <c r="L222" s="31"/>
      <c r="M222" s="365" t="str">
        <f t="shared" si="22"/>
        <v/>
      </c>
      <c r="N222" s="303"/>
      <c r="O222" s="349" t="b">
        <f t="shared" si="19"/>
        <v>0</v>
      </c>
      <c r="P222" s="364">
        <f t="shared" si="21"/>
        <v>1</v>
      </c>
      <c r="Q222" s="365" t="str">
        <f t="shared" si="23"/>
        <v/>
      </c>
      <c r="R222" s="365" t="str">
        <f t="shared" si="24"/>
        <v/>
      </c>
      <c r="S222" s="365" t="str">
        <f t="shared" si="25"/>
        <v/>
      </c>
    </row>
    <row r="223" spans="1:19">
      <c r="A223" s="37">
        <v>214</v>
      </c>
      <c r="B223" s="6"/>
      <c r="C223" s="6"/>
      <c r="D223" s="424"/>
      <c r="E223" s="426"/>
      <c r="F223" s="312"/>
      <c r="G223" s="77"/>
      <c r="H223" s="427"/>
      <c r="I223" s="427"/>
      <c r="J223" s="426"/>
      <c r="K223" s="25"/>
      <c r="L223" s="31"/>
      <c r="M223" s="365" t="str">
        <f t="shared" si="22"/>
        <v/>
      </c>
      <c r="N223" s="303"/>
      <c r="O223" s="349" t="b">
        <f t="shared" si="19"/>
        <v>0</v>
      </c>
      <c r="P223" s="364">
        <f t="shared" si="21"/>
        <v>1</v>
      </c>
      <c r="Q223" s="365" t="str">
        <f t="shared" si="23"/>
        <v/>
      </c>
      <c r="R223" s="365" t="str">
        <f t="shared" si="24"/>
        <v/>
      </c>
      <c r="S223" s="365" t="str">
        <f t="shared" si="25"/>
        <v/>
      </c>
    </row>
    <row r="224" spans="1:19">
      <c r="A224" s="37">
        <v>215</v>
      </c>
      <c r="B224" s="6"/>
      <c r="C224" s="6"/>
      <c r="D224" s="424"/>
      <c r="E224" s="426"/>
      <c r="F224" s="312"/>
      <c r="G224" s="77"/>
      <c r="H224" s="427"/>
      <c r="I224" s="427"/>
      <c r="J224" s="426"/>
      <c r="K224" s="25"/>
      <c r="L224" s="31"/>
      <c r="M224" s="365" t="str">
        <f t="shared" si="22"/>
        <v/>
      </c>
      <c r="N224" s="303"/>
      <c r="O224" s="349" t="b">
        <f t="shared" si="19"/>
        <v>0</v>
      </c>
      <c r="P224" s="364">
        <f t="shared" si="21"/>
        <v>1</v>
      </c>
      <c r="Q224" s="365" t="str">
        <f t="shared" si="23"/>
        <v/>
      </c>
      <c r="R224" s="365" t="str">
        <f t="shared" si="24"/>
        <v/>
      </c>
      <c r="S224" s="365" t="str">
        <f t="shared" si="25"/>
        <v/>
      </c>
    </row>
    <row r="225" spans="1:19">
      <c r="A225" s="37">
        <v>216</v>
      </c>
      <c r="B225" s="6"/>
      <c r="C225" s="6"/>
      <c r="D225" s="424"/>
      <c r="E225" s="426"/>
      <c r="F225" s="312"/>
      <c r="G225" s="77"/>
      <c r="H225" s="427"/>
      <c r="I225" s="427"/>
      <c r="J225" s="426"/>
      <c r="K225" s="25"/>
      <c r="L225" s="31"/>
      <c r="M225" s="365" t="str">
        <f t="shared" si="22"/>
        <v/>
      </c>
      <c r="N225" s="303"/>
      <c r="O225" s="349" t="b">
        <f t="shared" si="19"/>
        <v>0</v>
      </c>
      <c r="P225" s="364">
        <f t="shared" si="21"/>
        <v>1</v>
      </c>
      <c r="Q225" s="365" t="str">
        <f t="shared" si="23"/>
        <v/>
      </c>
      <c r="R225" s="365" t="str">
        <f t="shared" si="24"/>
        <v/>
      </c>
      <c r="S225" s="365" t="str">
        <f t="shared" si="25"/>
        <v/>
      </c>
    </row>
    <row r="226" spans="1:19">
      <c r="A226" s="37">
        <v>217</v>
      </c>
      <c r="B226" s="6"/>
      <c r="C226" s="6"/>
      <c r="D226" s="424"/>
      <c r="E226" s="426"/>
      <c r="F226" s="312"/>
      <c r="G226" s="77"/>
      <c r="H226" s="427"/>
      <c r="I226" s="427"/>
      <c r="J226" s="426"/>
      <c r="K226" s="25"/>
      <c r="L226" s="31"/>
      <c r="M226" s="365" t="str">
        <f t="shared" si="22"/>
        <v/>
      </c>
      <c r="N226" s="303"/>
      <c r="O226" s="349" t="b">
        <f t="shared" si="19"/>
        <v>0</v>
      </c>
      <c r="P226" s="364">
        <f t="shared" si="21"/>
        <v>1</v>
      </c>
      <c r="Q226" s="365" t="str">
        <f t="shared" si="23"/>
        <v/>
      </c>
      <c r="R226" s="365" t="str">
        <f t="shared" si="24"/>
        <v/>
      </c>
      <c r="S226" s="365" t="str">
        <f t="shared" si="25"/>
        <v/>
      </c>
    </row>
    <row r="227" spans="1:19">
      <c r="A227" s="37">
        <v>218</v>
      </c>
      <c r="B227" s="6"/>
      <c r="C227" s="6"/>
      <c r="D227" s="424"/>
      <c r="E227" s="426"/>
      <c r="F227" s="312"/>
      <c r="G227" s="77"/>
      <c r="H227" s="427"/>
      <c r="I227" s="427"/>
      <c r="J227" s="426"/>
      <c r="K227" s="25"/>
      <c r="L227" s="31"/>
      <c r="M227" s="365" t="str">
        <f t="shared" si="22"/>
        <v/>
      </c>
      <c r="N227" s="303"/>
      <c r="O227" s="349" t="b">
        <f t="shared" si="19"/>
        <v>0</v>
      </c>
      <c r="P227" s="364">
        <f t="shared" si="21"/>
        <v>1</v>
      </c>
      <c r="Q227" s="365" t="str">
        <f t="shared" si="23"/>
        <v/>
      </c>
      <c r="R227" s="365" t="str">
        <f t="shared" si="24"/>
        <v/>
      </c>
      <c r="S227" s="365" t="str">
        <f t="shared" si="25"/>
        <v/>
      </c>
    </row>
    <row r="228" spans="1:19">
      <c r="A228" s="37">
        <v>219</v>
      </c>
      <c r="B228" s="6"/>
      <c r="C228" s="6"/>
      <c r="D228" s="424"/>
      <c r="E228" s="426"/>
      <c r="F228" s="312"/>
      <c r="G228" s="77"/>
      <c r="H228" s="427"/>
      <c r="I228" s="427"/>
      <c r="J228" s="426"/>
      <c r="K228" s="25"/>
      <c r="L228" s="31"/>
      <c r="M228" s="365" t="str">
        <f t="shared" si="22"/>
        <v/>
      </c>
      <c r="N228" s="303"/>
      <c r="O228" s="349" t="b">
        <f t="shared" si="19"/>
        <v>0</v>
      </c>
      <c r="P228" s="364">
        <f t="shared" si="21"/>
        <v>1</v>
      </c>
      <c r="Q228" s="365" t="str">
        <f t="shared" si="23"/>
        <v/>
      </c>
      <c r="R228" s="365" t="str">
        <f t="shared" si="24"/>
        <v/>
      </c>
      <c r="S228" s="365" t="str">
        <f t="shared" si="25"/>
        <v/>
      </c>
    </row>
    <row r="229" spans="1:19">
      <c r="A229" s="37">
        <v>220</v>
      </c>
      <c r="B229" s="6"/>
      <c r="C229" s="6"/>
      <c r="D229" s="424"/>
      <c r="E229" s="426"/>
      <c r="F229" s="312"/>
      <c r="G229" s="77"/>
      <c r="H229" s="427"/>
      <c r="I229" s="427"/>
      <c r="J229" s="426"/>
      <c r="K229" s="25"/>
      <c r="L229" s="31"/>
      <c r="M229" s="365" t="str">
        <f t="shared" si="22"/>
        <v/>
      </c>
      <c r="N229" s="303"/>
      <c r="O229" s="349" t="b">
        <f t="shared" si="19"/>
        <v>0</v>
      </c>
      <c r="P229" s="364">
        <f t="shared" si="21"/>
        <v>1</v>
      </c>
      <c r="Q229" s="365" t="str">
        <f t="shared" si="23"/>
        <v/>
      </c>
      <c r="R229" s="365" t="str">
        <f t="shared" si="24"/>
        <v/>
      </c>
      <c r="S229" s="365" t="str">
        <f t="shared" si="25"/>
        <v/>
      </c>
    </row>
    <row r="230" spans="1:19">
      <c r="A230" s="37">
        <v>221</v>
      </c>
      <c r="B230" s="6"/>
      <c r="C230" s="6"/>
      <c r="D230" s="424"/>
      <c r="E230" s="426"/>
      <c r="F230" s="312"/>
      <c r="G230" s="77"/>
      <c r="H230" s="427"/>
      <c r="I230" s="427"/>
      <c r="J230" s="426"/>
      <c r="K230" s="25"/>
      <c r="L230" s="31"/>
      <c r="M230" s="365" t="str">
        <f t="shared" si="22"/>
        <v/>
      </c>
      <c r="N230" s="303"/>
      <c r="O230" s="349" t="b">
        <f t="shared" si="19"/>
        <v>0</v>
      </c>
      <c r="P230" s="364">
        <f t="shared" si="21"/>
        <v>1</v>
      </c>
      <c r="Q230" s="365" t="str">
        <f t="shared" si="23"/>
        <v/>
      </c>
      <c r="R230" s="365" t="str">
        <f t="shared" si="24"/>
        <v/>
      </c>
      <c r="S230" s="365" t="str">
        <f t="shared" si="25"/>
        <v/>
      </c>
    </row>
    <row r="231" spans="1:19">
      <c r="A231" s="37">
        <v>222</v>
      </c>
      <c r="B231" s="6"/>
      <c r="C231" s="6"/>
      <c r="D231" s="424"/>
      <c r="E231" s="426"/>
      <c r="F231" s="312"/>
      <c r="G231" s="77"/>
      <c r="H231" s="427"/>
      <c r="I231" s="427"/>
      <c r="J231" s="426"/>
      <c r="K231" s="25"/>
      <c r="L231" s="31"/>
      <c r="M231" s="365" t="str">
        <f t="shared" si="22"/>
        <v/>
      </c>
      <c r="N231" s="303"/>
      <c r="O231" s="349" t="b">
        <f t="shared" si="19"/>
        <v>0</v>
      </c>
      <c r="P231" s="364">
        <f t="shared" si="21"/>
        <v>1</v>
      </c>
      <c r="Q231" s="365" t="str">
        <f t="shared" si="23"/>
        <v/>
      </c>
      <c r="R231" s="365" t="str">
        <f t="shared" si="24"/>
        <v/>
      </c>
      <c r="S231" s="365" t="str">
        <f t="shared" si="25"/>
        <v/>
      </c>
    </row>
    <row r="232" spans="1:19">
      <c r="A232" s="37">
        <v>223</v>
      </c>
      <c r="B232" s="6"/>
      <c r="C232" s="6"/>
      <c r="D232" s="424"/>
      <c r="E232" s="426"/>
      <c r="F232" s="312"/>
      <c r="G232" s="77"/>
      <c r="H232" s="427"/>
      <c r="I232" s="427"/>
      <c r="J232" s="426"/>
      <c r="K232" s="25"/>
      <c r="L232" s="31"/>
      <c r="M232" s="365" t="str">
        <f t="shared" si="22"/>
        <v/>
      </c>
      <c r="N232" s="303"/>
      <c r="O232" s="349" t="b">
        <f t="shared" si="19"/>
        <v>0</v>
      </c>
      <c r="P232" s="364">
        <f t="shared" si="21"/>
        <v>1</v>
      </c>
      <c r="Q232" s="365" t="str">
        <f t="shared" si="23"/>
        <v/>
      </c>
      <c r="R232" s="365" t="str">
        <f t="shared" si="24"/>
        <v/>
      </c>
      <c r="S232" s="365" t="str">
        <f t="shared" si="25"/>
        <v/>
      </c>
    </row>
    <row r="233" spans="1:19">
      <c r="A233" s="37">
        <v>224</v>
      </c>
      <c r="B233" s="6"/>
      <c r="C233" s="6"/>
      <c r="D233" s="424"/>
      <c r="E233" s="426"/>
      <c r="F233" s="312"/>
      <c r="G233" s="77"/>
      <c r="H233" s="427"/>
      <c r="I233" s="427"/>
      <c r="J233" s="426"/>
      <c r="K233" s="25"/>
      <c r="L233" s="31"/>
      <c r="M233" s="365" t="str">
        <f t="shared" si="22"/>
        <v/>
      </c>
      <c r="N233" s="303"/>
      <c r="O233" s="349" t="b">
        <f t="shared" si="19"/>
        <v>0</v>
      </c>
      <c r="P233" s="364">
        <f t="shared" si="21"/>
        <v>1</v>
      </c>
      <c r="Q233" s="365" t="str">
        <f t="shared" si="23"/>
        <v/>
      </c>
      <c r="R233" s="365" t="str">
        <f t="shared" si="24"/>
        <v/>
      </c>
      <c r="S233" s="365" t="str">
        <f t="shared" si="25"/>
        <v/>
      </c>
    </row>
    <row r="234" spans="1:19">
      <c r="A234" s="37">
        <v>225</v>
      </c>
      <c r="B234" s="6"/>
      <c r="C234" s="6"/>
      <c r="D234" s="424"/>
      <c r="E234" s="426"/>
      <c r="F234" s="312"/>
      <c r="G234" s="77"/>
      <c r="H234" s="427"/>
      <c r="I234" s="427"/>
      <c r="J234" s="426"/>
      <c r="K234" s="25"/>
      <c r="L234" s="31"/>
      <c r="M234" s="365" t="str">
        <f t="shared" si="22"/>
        <v/>
      </c>
      <c r="N234" s="303"/>
      <c r="O234" s="349" t="b">
        <f t="shared" si="19"/>
        <v>0</v>
      </c>
      <c r="P234" s="364">
        <f t="shared" si="21"/>
        <v>1</v>
      </c>
      <c r="Q234" s="365" t="str">
        <f t="shared" si="23"/>
        <v/>
      </c>
      <c r="R234" s="365" t="str">
        <f t="shared" si="24"/>
        <v/>
      </c>
      <c r="S234" s="365" t="str">
        <f t="shared" si="25"/>
        <v/>
      </c>
    </row>
    <row r="235" spans="1:19">
      <c r="A235" s="37">
        <v>226</v>
      </c>
      <c r="B235" s="6"/>
      <c r="C235" s="6"/>
      <c r="D235" s="424"/>
      <c r="E235" s="426"/>
      <c r="F235" s="312"/>
      <c r="G235" s="77"/>
      <c r="H235" s="427"/>
      <c r="I235" s="427"/>
      <c r="J235" s="426"/>
      <c r="K235" s="25"/>
      <c r="L235" s="31"/>
      <c r="M235" s="365" t="str">
        <f t="shared" si="22"/>
        <v/>
      </c>
      <c r="N235" s="303"/>
      <c r="O235" s="349" t="b">
        <f t="shared" si="19"/>
        <v>0</v>
      </c>
      <c r="P235" s="364">
        <f t="shared" si="21"/>
        <v>1</v>
      </c>
      <c r="Q235" s="365" t="str">
        <f t="shared" si="23"/>
        <v/>
      </c>
      <c r="R235" s="365" t="str">
        <f t="shared" si="24"/>
        <v/>
      </c>
      <c r="S235" s="365" t="str">
        <f t="shared" si="25"/>
        <v/>
      </c>
    </row>
    <row r="236" spans="1:19">
      <c r="A236" s="37">
        <v>227</v>
      </c>
      <c r="B236" s="6"/>
      <c r="C236" s="6"/>
      <c r="D236" s="424"/>
      <c r="E236" s="426"/>
      <c r="F236" s="312"/>
      <c r="G236" s="77"/>
      <c r="H236" s="427"/>
      <c r="I236" s="427"/>
      <c r="J236" s="426"/>
      <c r="K236" s="25"/>
      <c r="L236" s="31"/>
      <c r="M236" s="365" t="str">
        <f t="shared" si="22"/>
        <v/>
      </c>
      <c r="N236" s="303"/>
      <c r="O236" s="349" t="b">
        <f t="shared" si="19"/>
        <v>0</v>
      </c>
      <c r="P236" s="364">
        <f t="shared" si="21"/>
        <v>1</v>
      </c>
      <c r="Q236" s="365" t="str">
        <f t="shared" si="23"/>
        <v/>
      </c>
      <c r="R236" s="365" t="str">
        <f t="shared" si="24"/>
        <v/>
      </c>
      <c r="S236" s="365" t="str">
        <f t="shared" si="25"/>
        <v/>
      </c>
    </row>
    <row r="237" spans="1:19">
      <c r="A237" s="37">
        <v>228</v>
      </c>
      <c r="B237" s="6"/>
      <c r="C237" s="6"/>
      <c r="D237" s="424"/>
      <c r="E237" s="426"/>
      <c r="F237" s="312"/>
      <c r="G237" s="77"/>
      <c r="H237" s="427"/>
      <c r="I237" s="427"/>
      <c r="J237" s="426"/>
      <c r="K237" s="25"/>
      <c r="L237" s="31"/>
      <c r="M237" s="365" t="str">
        <f t="shared" si="22"/>
        <v/>
      </c>
      <c r="N237" s="303"/>
      <c r="O237" s="349" t="b">
        <f t="shared" si="19"/>
        <v>0</v>
      </c>
      <c r="P237" s="364">
        <f t="shared" si="21"/>
        <v>1</v>
      </c>
      <c r="Q237" s="365" t="str">
        <f t="shared" si="23"/>
        <v/>
      </c>
      <c r="R237" s="365" t="str">
        <f t="shared" si="24"/>
        <v/>
      </c>
      <c r="S237" s="365" t="str">
        <f t="shared" si="25"/>
        <v/>
      </c>
    </row>
    <row r="238" spans="1:19">
      <c r="A238" s="37">
        <v>229</v>
      </c>
      <c r="B238" s="6"/>
      <c r="C238" s="6"/>
      <c r="D238" s="424"/>
      <c r="E238" s="426"/>
      <c r="F238" s="312"/>
      <c r="G238" s="77"/>
      <c r="H238" s="427"/>
      <c r="I238" s="427"/>
      <c r="J238" s="426"/>
      <c r="K238" s="25"/>
      <c r="L238" s="31"/>
      <c r="M238" s="365" t="str">
        <f t="shared" si="22"/>
        <v/>
      </c>
      <c r="N238" s="303"/>
      <c r="O238" s="349" t="b">
        <f t="shared" si="19"/>
        <v>0</v>
      </c>
      <c r="P238" s="364">
        <f t="shared" si="21"/>
        <v>1</v>
      </c>
      <c r="Q238" s="365" t="str">
        <f t="shared" si="23"/>
        <v/>
      </c>
      <c r="R238" s="365" t="str">
        <f t="shared" si="24"/>
        <v/>
      </c>
      <c r="S238" s="365" t="str">
        <f t="shared" si="25"/>
        <v/>
      </c>
    </row>
    <row r="239" spans="1:19">
      <c r="A239" s="37">
        <v>230</v>
      </c>
      <c r="B239" s="6"/>
      <c r="C239" s="6"/>
      <c r="D239" s="424"/>
      <c r="E239" s="426"/>
      <c r="F239" s="312"/>
      <c r="G239" s="77"/>
      <c r="H239" s="427"/>
      <c r="I239" s="427"/>
      <c r="J239" s="426"/>
      <c r="K239" s="25"/>
      <c r="L239" s="31"/>
      <c r="M239" s="365" t="str">
        <f t="shared" si="22"/>
        <v/>
      </c>
      <c r="N239" s="303"/>
      <c r="O239" s="349" t="b">
        <f t="shared" si="19"/>
        <v>0</v>
      </c>
      <c r="P239" s="364">
        <f t="shared" si="21"/>
        <v>1</v>
      </c>
      <c r="Q239" s="365" t="str">
        <f t="shared" si="23"/>
        <v/>
      </c>
      <c r="R239" s="365" t="str">
        <f t="shared" si="24"/>
        <v/>
      </c>
      <c r="S239" s="365" t="str">
        <f t="shared" si="25"/>
        <v/>
      </c>
    </row>
    <row r="240" spans="1:19">
      <c r="A240" s="37">
        <v>231</v>
      </c>
      <c r="B240" s="6"/>
      <c r="C240" s="6"/>
      <c r="D240" s="424"/>
      <c r="E240" s="426"/>
      <c r="F240" s="312"/>
      <c r="G240" s="77"/>
      <c r="H240" s="427"/>
      <c r="I240" s="427"/>
      <c r="J240" s="426"/>
      <c r="K240" s="25"/>
      <c r="L240" s="31"/>
      <c r="M240" s="365" t="str">
        <f t="shared" si="22"/>
        <v/>
      </c>
      <c r="N240" s="303"/>
      <c r="O240" s="349" t="b">
        <f t="shared" si="19"/>
        <v>0</v>
      </c>
      <c r="P240" s="364">
        <f t="shared" si="21"/>
        <v>1</v>
      </c>
      <c r="Q240" s="365" t="str">
        <f t="shared" si="23"/>
        <v/>
      </c>
      <c r="R240" s="365" t="str">
        <f t="shared" si="24"/>
        <v/>
      </c>
      <c r="S240" s="365" t="str">
        <f t="shared" si="25"/>
        <v/>
      </c>
    </row>
    <row r="241" spans="1:19">
      <c r="A241" s="37">
        <v>232</v>
      </c>
      <c r="B241" s="6"/>
      <c r="C241" s="6"/>
      <c r="D241" s="424"/>
      <c r="E241" s="426"/>
      <c r="F241" s="312"/>
      <c r="G241" s="77"/>
      <c r="H241" s="427"/>
      <c r="I241" s="427"/>
      <c r="J241" s="426"/>
      <c r="K241" s="25"/>
      <c r="L241" s="31"/>
      <c r="M241" s="365" t="str">
        <f t="shared" si="22"/>
        <v/>
      </c>
      <c r="N241" s="303"/>
      <c r="O241" s="349" t="b">
        <f t="shared" si="19"/>
        <v>0</v>
      </c>
      <c r="P241" s="364">
        <f t="shared" si="21"/>
        <v>1</v>
      </c>
      <c r="Q241" s="365" t="str">
        <f t="shared" si="23"/>
        <v/>
      </c>
      <c r="R241" s="365" t="str">
        <f t="shared" si="24"/>
        <v/>
      </c>
      <c r="S241" s="365" t="str">
        <f t="shared" si="25"/>
        <v/>
      </c>
    </row>
    <row r="242" spans="1:19">
      <c r="A242" s="37">
        <v>233</v>
      </c>
      <c r="B242" s="6"/>
      <c r="C242" s="6"/>
      <c r="D242" s="424"/>
      <c r="E242" s="426"/>
      <c r="F242" s="312"/>
      <c r="G242" s="77"/>
      <c r="H242" s="427"/>
      <c r="I242" s="427"/>
      <c r="J242" s="426"/>
      <c r="K242" s="25"/>
      <c r="L242" s="31"/>
      <c r="M242" s="365" t="str">
        <f t="shared" si="22"/>
        <v/>
      </c>
      <c r="N242" s="303"/>
      <c r="O242" s="349" t="b">
        <f t="shared" si="19"/>
        <v>0</v>
      </c>
      <c r="P242" s="364">
        <f t="shared" si="21"/>
        <v>1</v>
      </c>
      <c r="Q242" s="365" t="str">
        <f t="shared" si="23"/>
        <v/>
      </c>
      <c r="R242" s="365" t="str">
        <f t="shared" si="24"/>
        <v/>
      </c>
      <c r="S242" s="365" t="str">
        <f t="shared" si="25"/>
        <v/>
      </c>
    </row>
    <row r="243" spans="1:19">
      <c r="A243" s="37">
        <v>234</v>
      </c>
      <c r="B243" s="6"/>
      <c r="C243" s="6"/>
      <c r="D243" s="424"/>
      <c r="E243" s="426"/>
      <c r="F243" s="312"/>
      <c r="G243" s="77"/>
      <c r="H243" s="427"/>
      <c r="I243" s="427"/>
      <c r="J243" s="426"/>
      <c r="K243" s="25"/>
      <c r="L243" s="31"/>
      <c r="M243" s="365" t="str">
        <f t="shared" si="22"/>
        <v/>
      </c>
      <c r="N243" s="303"/>
      <c r="O243" s="349" t="b">
        <f t="shared" si="19"/>
        <v>0</v>
      </c>
      <c r="P243" s="364">
        <f t="shared" si="21"/>
        <v>1</v>
      </c>
      <c r="Q243" s="365" t="str">
        <f t="shared" si="23"/>
        <v/>
      </c>
      <c r="R243" s="365" t="str">
        <f t="shared" si="24"/>
        <v/>
      </c>
      <c r="S243" s="365" t="str">
        <f t="shared" si="25"/>
        <v/>
      </c>
    </row>
    <row r="244" spans="1:19">
      <c r="A244" s="37">
        <v>235</v>
      </c>
      <c r="B244" s="6"/>
      <c r="C244" s="6"/>
      <c r="D244" s="424"/>
      <c r="E244" s="426"/>
      <c r="F244" s="312"/>
      <c r="G244" s="77"/>
      <c r="H244" s="427"/>
      <c r="I244" s="427"/>
      <c r="J244" s="426"/>
      <c r="K244" s="25"/>
      <c r="L244" s="31"/>
      <c r="M244" s="365" t="str">
        <f t="shared" si="22"/>
        <v/>
      </c>
      <c r="N244" s="303"/>
      <c r="O244" s="349" t="b">
        <f t="shared" si="19"/>
        <v>0</v>
      </c>
      <c r="P244" s="364">
        <f t="shared" si="21"/>
        <v>1</v>
      </c>
      <c r="Q244" s="365" t="str">
        <f t="shared" si="23"/>
        <v/>
      </c>
      <c r="R244" s="365" t="str">
        <f t="shared" si="24"/>
        <v/>
      </c>
      <c r="S244" s="365" t="str">
        <f t="shared" si="25"/>
        <v/>
      </c>
    </row>
    <row r="245" spans="1:19">
      <c r="A245" s="37">
        <v>236</v>
      </c>
      <c r="B245" s="6"/>
      <c r="C245" s="6"/>
      <c r="D245" s="424"/>
      <c r="E245" s="426"/>
      <c r="F245" s="312"/>
      <c r="G245" s="77"/>
      <c r="H245" s="427"/>
      <c r="I245" s="427"/>
      <c r="J245" s="426"/>
      <c r="K245" s="25"/>
      <c r="L245" s="31"/>
      <c r="M245" s="365" t="str">
        <f t="shared" si="22"/>
        <v/>
      </c>
      <c r="N245" s="303"/>
      <c r="O245" s="349" t="b">
        <f t="shared" si="19"/>
        <v>0</v>
      </c>
      <c r="P245" s="364">
        <f t="shared" si="21"/>
        <v>1</v>
      </c>
      <c r="Q245" s="365" t="str">
        <f t="shared" si="23"/>
        <v/>
      </c>
      <c r="R245" s="365" t="str">
        <f t="shared" si="24"/>
        <v/>
      </c>
      <c r="S245" s="365" t="str">
        <f t="shared" si="25"/>
        <v/>
      </c>
    </row>
    <row r="246" spans="1:19">
      <c r="A246" s="37">
        <v>237</v>
      </c>
      <c r="B246" s="6"/>
      <c r="C246" s="6"/>
      <c r="D246" s="424"/>
      <c r="E246" s="426"/>
      <c r="F246" s="312"/>
      <c r="G246" s="77"/>
      <c r="H246" s="427"/>
      <c r="I246" s="427"/>
      <c r="J246" s="426"/>
      <c r="K246" s="25"/>
      <c r="L246" s="31"/>
      <c r="M246" s="365" t="str">
        <f t="shared" si="22"/>
        <v/>
      </c>
      <c r="N246" s="303"/>
      <c r="O246" s="349" t="b">
        <f t="shared" si="19"/>
        <v>0</v>
      </c>
      <c r="P246" s="364">
        <f t="shared" si="21"/>
        <v>1</v>
      </c>
      <c r="Q246" s="365" t="str">
        <f t="shared" si="23"/>
        <v/>
      </c>
      <c r="R246" s="365" t="str">
        <f t="shared" si="24"/>
        <v/>
      </c>
      <c r="S246" s="365" t="str">
        <f t="shared" si="25"/>
        <v/>
      </c>
    </row>
    <row r="247" spans="1:19">
      <c r="A247" s="37">
        <v>238</v>
      </c>
      <c r="B247" s="6"/>
      <c r="C247" s="6"/>
      <c r="D247" s="424"/>
      <c r="E247" s="426"/>
      <c r="F247" s="312"/>
      <c r="G247" s="77"/>
      <c r="H247" s="427"/>
      <c r="I247" s="427"/>
      <c r="J247" s="426"/>
      <c r="K247" s="25"/>
      <c r="L247" s="31"/>
      <c r="M247" s="365" t="str">
        <f t="shared" si="22"/>
        <v/>
      </c>
      <c r="N247" s="303"/>
      <c r="O247" s="349" t="b">
        <f t="shared" si="19"/>
        <v>0</v>
      </c>
      <c r="P247" s="364">
        <f t="shared" si="21"/>
        <v>1</v>
      </c>
      <c r="Q247" s="365" t="str">
        <f t="shared" si="23"/>
        <v/>
      </c>
      <c r="R247" s="365" t="str">
        <f t="shared" si="24"/>
        <v/>
      </c>
      <c r="S247" s="365" t="str">
        <f t="shared" si="25"/>
        <v/>
      </c>
    </row>
    <row r="248" spans="1:19">
      <c r="A248" s="37">
        <v>239</v>
      </c>
      <c r="B248" s="6"/>
      <c r="C248" s="6"/>
      <c r="D248" s="424"/>
      <c r="E248" s="426"/>
      <c r="F248" s="312"/>
      <c r="G248" s="77"/>
      <c r="H248" s="427"/>
      <c r="I248" s="427"/>
      <c r="J248" s="426"/>
      <c r="K248" s="25"/>
      <c r="L248" s="31"/>
      <c r="M248" s="365" t="str">
        <f t="shared" si="22"/>
        <v/>
      </c>
      <c r="N248" s="303"/>
      <c r="O248" s="349" t="b">
        <f t="shared" si="19"/>
        <v>0</v>
      </c>
      <c r="P248" s="364">
        <f t="shared" si="21"/>
        <v>1</v>
      </c>
      <c r="Q248" s="365" t="str">
        <f t="shared" si="23"/>
        <v/>
      </c>
      <c r="R248" s="365" t="str">
        <f t="shared" si="24"/>
        <v/>
      </c>
      <c r="S248" s="365" t="str">
        <f t="shared" si="25"/>
        <v/>
      </c>
    </row>
    <row r="249" spans="1:19">
      <c r="A249" s="37">
        <v>240</v>
      </c>
      <c r="B249" s="6"/>
      <c r="C249" s="6"/>
      <c r="D249" s="424"/>
      <c r="E249" s="426"/>
      <c r="F249" s="312"/>
      <c r="G249" s="77"/>
      <c r="H249" s="427"/>
      <c r="I249" s="427"/>
      <c r="J249" s="426"/>
      <c r="K249" s="25"/>
      <c r="L249" s="31"/>
      <c r="M249" s="365" t="str">
        <f t="shared" si="22"/>
        <v/>
      </c>
      <c r="N249" s="303"/>
      <c r="O249" s="349" t="b">
        <f t="shared" si="19"/>
        <v>0</v>
      </c>
      <c r="P249" s="364">
        <f t="shared" si="21"/>
        <v>1</v>
      </c>
      <c r="Q249" s="365" t="str">
        <f t="shared" si="23"/>
        <v/>
      </c>
      <c r="R249" s="365" t="str">
        <f t="shared" si="24"/>
        <v/>
      </c>
      <c r="S249" s="365" t="str">
        <f t="shared" si="25"/>
        <v/>
      </c>
    </row>
    <row r="250" spans="1:19">
      <c r="A250" s="37">
        <v>241</v>
      </c>
      <c r="B250" s="6"/>
      <c r="C250" s="6"/>
      <c r="D250" s="424"/>
      <c r="E250" s="426"/>
      <c r="F250" s="312"/>
      <c r="G250" s="77"/>
      <c r="H250" s="427"/>
      <c r="I250" s="427"/>
      <c r="J250" s="426"/>
      <c r="K250" s="25"/>
      <c r="L250" s="31"/>
      <c r="M250" s="365" t="str">
        <f t="shared" si="22"/>
        <v/>
      </c>
      <c r="N250" s="303"/>
      <c r="O250" s="349" t="b">
        <f t="shared" si="19"/>
        <v>0</v>
      </c>
      <c r="P250" s="364">
        <f t="shared" si="21"/>
        <v>1</v>
      </c>
      <c r="Q250" s="365" t="str">
        <f t="shared" si="23"/>
        <v/>
      </c>
      <c r="R250" s="365" t="str">
        <f t="shared" si="24"/>
        <v/>
      </c>
      <c r="S250" s="365" t="str">
        <f t="shared" si="25"/>
        <v/>
      </c>
    </row>
    <row r="251" spans="1:19">
      <c r="A251" s="37">
        <v>242</v>
      </c>
      <c r="B251" s="6"/>
      <c r="C251" s="6"/>
      <c r="D251" s="424"/>
      <c r="E251" s="426"/>
      <c r="F251" s="312"/>
      <c r="G251" s="77"/>
      <c r="H251" s="427"/>
      <c r="I251" s="427"/>
      <c r="J251" s="426"/>
      <c r="K251" s="25"/>
      <c r="L251" s="31"/>
      <c r="M251" s="365" t="str">
        <f t="shared" si="22"/>
        <v/>
      </c>
      <c r="N251" s="303"/>
      <c r="O251" s="349" t="b">
        <f t="shared" si="19"/>
        <v>0</v>
      </c>
      <c r="P251" s="364">
        <f t="shared" si="21"/>
        <v>1</v>
      </c>
      <c r="Q251" s="365" t="str">
        <f t="shared" si="23"/>
        <v/>
      </c>
      <c r="R251" s="365" t="str">
        <f t="shared" si="24"/>
        <v/>
      </c>
      <c r="S251" s="365" t="str">
        <f t="shared" si="25"/>
        <v/>
      </c>
    </row>
    <row r="252" spans="1:19">
      <c r="A252" s="37">
        <v>243</v>
      </c>
      <c r="B252" s="6"/>
      <c r="C252" s="6"/>
      <c r="D252" s="424"/>
      <c r="E252" s="426"/>
      <c r="F252" s="312"/>
      <c r="G252" s="77"/>
      <c r="H252" s="427"/>
      <c r="I252" s="427"/>
      <c r="J252" s="426"/>
      <c r="K252" s="25"/>
      <c r="L252" s="31"/>
      <c r="M252" s="365" t="str">
        <f t="shared" si="22"/>
        <v/>
      </c>
      <c r="N252" s="303"/>
      <c r="O252" s="349" t="b">
        <f t="shared" si="19"/>
        <v>0</v>
      </c>
      <c r="P252" s="364">
        <f t="shared" si="21"/>
        <v>1</v>
      </c>
      <c r="Q252" s="365" t="str">
        <f t="shared" si="23"/>
        <v/>
      </c>
      <c r="R252" s="365" t="str">
        <f t="shared" si="24"/>
        <v/>
      </c>
      <c r="S252" s="365" t="str">
        <f t="shared" si="25"/>
        <v/>
      </c>
    </row>
    <row r="253" spans="1:19">
      <c r="A253" s="37">
        <v>244</v>
      </c>
      <c r="B253" s="6"/>
      <c r="C253" s="6"/>
      <c r="D253" s="424"/>
      <c r="E253" s="426"/>
      <c r="F253" s="312"/>
      <c r="G253" s="77"/>
      <c r="H253" s="427"/>
      <c r="I253" s="427"/>
      <c r="J253" s="426"/>
      <c r="K253" s="25"/>
      <c r="L253" s="31"/>
      <c r="M253" s="365" t="str">
        <f t="shared" si="22"/>
        <v/>
      </c>
      <c r="N253" s="303"/>
      <c r="O253" s="349" t="b">
        <f t="shared" si="19"/>
        <v>0</v>
      </c>
      <c r="P253" s="364">
        <f t="shared" si="21"/>
        <v>1</v>
      </c>
      <c r="Q253" s="365" t="str">
        <f t="shared" si="23"/>
        <v/>
      </c>
      <c r="R253" s="365" t="str">
        <f t="shared" si="24"/>
        <v/>
      </c>
      <c r="S253" s="365" t="str">
        <f t="shared" si="25"/>
        <v/>
      </c>
    </row>
    <row r="254" spans="1:19">
      <c r="A254" s="37">
        <v>245</v>
      </c>
      <c r="B254" s="6"/>
      <c r="C254" s="6"/>
      <c r="D254" s="424"/>
      <c r="E254" s="426"/>
      <c r="F254" s="312"/>
      <c r="G254" s="77"/>
      <c r="H254" s="427"/>
      <c r="I254" s="427"/>
      <c r="J254" s="426"/>
      <c r="K254" s="25"/>
      <c r="L254" s="31"/>
      <c r="M254" s="365" t="str">
        <f t="shared" si="22"/>
        <v/>
      </c>
      <c r="N254" s="303"/>
      <c r="O254" s="349" t="b">
        <f t="shared" si="19"/>
        <v>0</v>
      </c>
      <c r="P254" s="364">
        <f t="shared" si="21"/>
        <v>1</v>
      </c>
      <c r="Q254" s="365" t="str">
        <f t="shared" si="23"/>
        <v/>
      </c>
      <c r="R254" s="365" t="str">
        <f t="shared" si="24"/>
        <v/>
      </c>
      <c r="S254" s="365" t="str">
        <f t="shared" si="25"/>
        <v/>
      </c>
    </row>
    <row r="255" spans="1:19">
      <c r="A255" s="37">
        <v>246</v>
      </c>
      <c r="B255" s="6"/>
      <c r="C255" s="6"/>
      <c r="D255" s="424"/>
      <c r="E255" s="426"/>
      <c r="F255" s="312"/>
      <c r="G255" s="77"/>
      <c r="H255" s="427"/>
      <c r="I255" s="427"/>
      <c r="J255" s="426"/>
      <c r="K255" s="25"/>
      <c r="L255" s="31"/>
      <c r="M255" s="365" t="str">
        <f t="shared" si="22"/>
        <v/>
      </c>
      <c r="N255" s="303"/>
      <c r="O255" s="349" t="b">
        <f t="shared" si="19"/>
        <v>0</v>
      </c>
      <c r="P255" s="364">
        <f t="shared" si="21"/>
        <v>1</v>
      </c>
      <c r="Q255" s="365" t="str">
        <f t="shared" si="23"/>
        <v/>
      </c>
      <c r="R255" s="365" t="str">
        <f t="shared" si="24"/>
        <v/>
      </c>
      <c r="S255" s="365" t="str">
        <f t="shared" si="25"/>
        <v/>
      </c>
    </row>
    <row r="256" spans="1:19">
      <c r="A256" s="37">
        <v>247</v>
      </c>
      <c r="B256" s="6"/>
      <c r="C256" s="6"/>
      <c r="D256" s="424"/>
      <c r="E256" s="426"/>
      <c r="F256" s="312"/>
      <c r="G256" s="77"/>
      <c r="H256" s="427"/>
      <c r="I256" s="427"/>
      <c r="J256" s="426"/>
      <c r="K256" s="25"/>
      <c r="L256" s="31"/>
      <c r="M256" s="365" t="str">
        <f t="shared" si="22"/>
        <v/>
      </c>
      <c r="N256" s="303"/>
      <c r="O256" s="349" t="b">
        <f t="shared" si="19"/>
        <v>0</v>
      </c>
      <c r="P256" s="364">
        <f t="shared" si="21"/>
        <v>1</v>
      </c>
      <c r="Q256" s="365" t="str">
        <f t="shared" si="23"/>
        <v/>
      </c>
      <c r="R256" s="365" t="str">
        <f t="shared" si="24"/>
        <v/>
      </c>
      <c r="S256" s="365" t="str">
        <f t="shared" si="25"/>
        <v/>
      </c>
    </row>
    <row r="257" spans="1:19">
      <c r="A257" s="37">
        <v>248</v>
      </c>
      <c r="B257" s="6"/>
      <c r="C257" s="6"/>
      <c r="D257" s="424"/>
      <c r="E257" s="426"/>
      <c r="F257" s="312"/>
      <c r="G257" s="77"/>
      <c r="H257" s="427"/>
      <c r="I257" s="427"/>
      <c r="J257" s="426"/>
      <c r="K257" s="25"/>
      <c r="L257" s="31"/>
      <c r="M257" s="365" t="str">
        <f t="shared" si="22"/>
        <v/>
      </c>
      <c r="N257" s="303"/>
      <c r="O257" s="349" t="b">
        <f t="shared" si="19"/>
        <v>0</v>
      </c>
      <c r="P257" s="364">
        <f t="shared" si="21"/>
        <v>1</v>
      </c>
      <c r="Q257" s="365" t="str">
        <f t="shared" si="23"/>
        <v/>
      </c>
      <c r="R257" s="365" t="str">
        <f t="shared" si="24"/>
        <v/>
      </c>
      <c r="S257" s="365" t="str">
        <f t="shared" si="25"/>
        <v/>
      </c>
    </row>
    <row r="258" spans="1:19">
      <c r="A258" s="37">
        <v>249</v>
      </c>
      <c r="B258" s="6"/>
      <c r="C258" s="6"/>
      <c r="D258" s="424"/>
      <c r="E258" s="426"/>
      <c r="F258" s="312"/>
      <c r="G258" s="77"/>
      <c r="H258" s="427"/>
      <c r="I258" s="427"/>
      <c r="J258" s="426"/>
      <c r="K258" s="25"/>
      <c r="L258" s="31"/>
      <c r="M258" s="365" t="str">
        <f t="shared" si="22"/>
        <v/>
      </c>
      <c r="N258" s="303"/>
      <c r="O258" s="349" t="b">
        <f t="shared" si="19"/>
        <v>0</v>
      </c>
      <c r="P258" s="364">
        <f t="shared" si="21"/>
        <v>1</v>
      </c>
      <c r="Q258" s="365" t="str">
        <f t="shared" si="23"/>
        <v/>
      </c>
      <c r="R258" s="365" t="str">
        <f t="shared" si="24"/>
        <v/>
      </c>
      <c r="S258" s="365" t="str">
        <f t="shared" si="25"/>
        <v/>
      </c>
    </row>
    <row r="259" spans="1:19">
      <c r="A259" s="37">
        <v>250</v>
      </c>
      <c r="B259" s="6"/>
      <c r="C259" s="6"/>
      <c r="D259" s="424"/>
      <c r="E259" s="426"/>
      <c r="F259" s="312"/>
      <c r="G259" s="77"/>
      <c r="H259" s="427"/>
      <c r="I259" s="427"/>
      <c r="J259" s="426"/>
      <c r="K259" s="25"/>
      <c r="L259" s="31"/>
      <c r="M259" s="365" t="str">
        <f t="shared" si="22"/>
        <v/>
      </c>
      <c r="N259" s="303"/>
      <c r="O259" s="349" t="b">
        <f t="shared" si="19"/>
        <v>0</v>
      </c>
      <c r="P259" s="364">
        <f t="shared" si="21"/>
        <v>1</v>
      </c>
      <c r="Q259" s="365" t="str">
        <f t="shared" si="23"/>
        <v/>
      </c>
      <c r="R259" s="365" t="str">
        <f t="shared" si="24"/>
        <v/>
      </c>
      <c r="S259" s="365" t="str">
        <f t="shared" si="25"/>
        <v/>
      </c>
    </row>
    <row r="260" spans="1:19">
      <c r="A260" s="37">
        <v>251</v>
      </c>
      <c r="B260" s="6"/>
      <c r="C260" s="6"/>
      <c r="D260" s="424"/>
      <c r="E260" s="426"/>
      <c r="F260" s="312"/>
      <c r="G260" s="77"/>
      <c r="H260" s="427"/>
      <c r="I260" s="427"/>
      <c r="J260" s="426"/>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Ir4j0Tayg2LcS2pF6vCpEKY0lUFDO0uLBKvUaPZuB8q2WU3ehxKcmrypmR4pjCnLfaOtaHf5eyLwtLy/uIUdCA==" saltValue="xD3Ri8PThYYIykpdc75kcg=="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topLeftCell="A10" zoomScale="80" zoomScaleNormal="80" zoomScalePageLayoutView="68" workbookViewId="0">
      <selection activeCell="K12" sqref="K12"/>
    </sheetView>
  </sheetViews>
  <sheetFormatPr defaultColWidth="9.08984375" defaultRowHeight="15.5"/>
  <cols>
    <col min="1" max="1" width="5.6328125" style="86" customWidth="1"/>
    <col min="2" max="2" width="38" style="64" customWidth="1"/>
    <col min="3" max="3" width="35.6328125" style="64" customWidth="1"/>
    <col min="4" max="4" width="15.36328125" style="290" customWidth="1"/>
    <col min="5" max="5" width="14.90625" style="290" customWidth="1"/>
    <col min="6" max="6" width="9.6328125" style="87" customWidth="1"/>
    <col min="7" max="7" width="12.6328125" style="78" customWidth="1"/>
    <col min="8" max="10" width="8.6328125" style="87" customWidth="1"/>
    <col min="11" max="12" width="5.6328125" style="87" customWidth="1"/>
    <col min="13" max="13" width="13.6328125" style="314" customWidth="1"/>
    <col min="14" max="14" width="26" style="290" customWidth="1"/>
    <col min="15" max="15" width="12.90625" style="313" hidden="1" customWidth="1"/>
    <col min="16" max="16" width="10.6328125" style="83" hidden="1" customWidth="1"/>
    <col min="17" max="17" width="9.08984375" style="64" hidden="1" customWidth="1"/>
    <col min="18" max="20" width="13.6328125" style="428" hidden="1" customWidth="1"/>
    <col min="21" max="24" width="9.08984375" style="64" customWidth="1"/>
    <col min="25" max="16384" width="9.08984375" style="64"/>
  </cols>
  <sheetData>
    <row r="1" spans="1:22" s="60" customFormat="1">
      <c r="A1" s="59" t="s">
        <v>483</v>
      </c>
      <c r="E1" s="61"/>
      <c r="F1" s="61"/>
      <c r="J1" s="289"/>
      <c r="K1" s="289"/>
      <c r="L1" s="289"/>
      <c r="M1" s="289"/>
      <c r="R1" s="289"/>
      <c r="S1" s="289"/>
      <c r="T1" s="289"/>
    </row>
    <row r="2" spans="1:22" s="60" customFormat="1">
      <c r="A2" s="346" t="str">
        <f>IF(ISBLANK(facultate), IF(ISBLANK(departament),"","Departament " &amp; departament), "Facultatea " &amp; facultate)</f>
        <v>Facultatea Arhitectură și Urbanism</v>
      </c>
      <c r="E2" s="61"/>
      <c r="F2" s="61"/>
      <c r="J2" s="289"/>
      <c r="K2" s="289"/>
      <c r="L2" s="289"/>
      <c r="M2" s="289"/>
      <c r="R2" s="289"/>
      <c r="S2" s="289"/>
      <c r="T2" s="289"/>
    </row>
    <row r="3" spans="1:22" s="60" customFormat="1">
      <c r="A3" s="346" t="str">
        <f>IF(ISBLANK(departament),"","Departamentul " &amp; departament)</f>
        <v>Departamentul Arhitectură</v>
      </c>
      <c r="E3" s="61"/>
      <c r="F3" s="61"/>
      <c r="J3" s="289"/>
      <c r="K3" s="289"/>
      <c r="L3" s="289"/>
      <c r="M3" s="289"/>
      <c r="R3" s="289"/>
      <c r="S3" s="289"/>
      <c r="T3" s="289"/>
    </row>
    <row r="4" spans="1:22">
      <c r="A4" s="554" t="s">
        <v>905</v>
      </c>
      <c r="B4" s="554"/>
      <c r="C4" s="554"/>
      <c r="D4" s="554"/>
      <c r="E4" s="554"/>
      <c r="F4" s="554"/>
      <c r="G4" s="554"/>
      <c r="H4" s="554"/>
      <c r="I4" s="554"/>
      <c r="J4" s="554"/>
      <c r="K4" s="554"/>
      <c r="L4" s="554"/>
      <c r="M4" s="554"/>
      <c r="N4" s="554"/>
      <c r="P4" s="306"/>
      <c r="R4" s="64"/>
      <c r="S4" s="64"/>
      <c r="T4" s="64"/>
    </row>
    <row r="5" spans="1:22" ht="44.25" customHeight="1">
      <c r="A5" s="560" t="s">
        <v>1019</v>
      </c>
      <c r="B5" s="560"/>
      <c r="C5" s="560"/>
      <c r="D5" s="560"/>
      <c r="E5" s="560"/>
      <c r="F5" s="560"/>
      <c r="G5" s="560"/>
      <c r="H5" s="560"/>
      <c r="I5" s="560"/>
      <c r="J5" s="560"/>
      <c r="K5" s="560"/>
      <c r="L5" s="560"/>
      <c r="M5" s="560"/>
      <c r="N5" s="560"/>
      <c r="O5" s="33"/>
      <c r="P5" s="33"/>
      <c r="Q5" s="33"/>
      <c r="R5" s="33"/>
      <c r="S5" s="33"/>
      <c r="T5" s="33"/>
      <c r="U5" s="33"/>
      <c r="V5" s="33"/>
    </row>
    <row r="6" spans="1:22" ht="16" thickBot="1">
      <c r="N6" s="347" t="str">
        <f>CONCATENATE(functie," ",nume_candidat)</f>
        <v>Șef de lucrări Cristina-Maria POVIAN</v>
      </c>
    </row>
    <row r="7" spans="1:22" ht="15.75" customHeight="1">
      <c r="A7" s="590" t="s">
        <v>338</v>
      </c>
      <c r="B7" s="551" t="s">
        <v>542</v>
      </c>
      <c r="C7" s="601" t="s">
        <v>62</v>
      </c>
      <c r="D7" s="592" t="s">
        <v>61</v>
      </c>
      <c r="E7" s="601" t="s">
        <v>37</v>
      </c>
      <c r="F7" s="603" t="s">
        <v>2</v>
      </c>
      <c r="G7" s="599" t="s">
        <v>1079</v>
      </c>
      <c r="H7" s="594" t="s">
        <v>1067</v>
      </c>
      <c r="I7" s="595"/>
      <c r="J7" s="596"/>
      <c r="K7" s="588" t="s">
        <v>1068</v>
      </c>
      <c r="L7" s="589"/>
      <c r="M7" s="597" t="s">
        <v>544</v>
      </c>
      <c r="N7" s="551" t="s">
        <v>38</v>
      </c>
      <c r="O7" s="605" t="s">
        <v>39</v>
      </c>
      <c r="P7" s="558" t="s">
        <v>541</v>
      </c>
      <c r="Q7" s="561" t="s">
        <v>551</v>
      </c>
      <c r="R7" s="597" t="s">
        <v>544</v>
      </c>
      <c r="S7" s="597" t="s">
        <v>544</v>
      </c>
      <c r="T7" s="597" t="s">
        <v>544</v>
      </c>
    </row>
    <row r="8" spans="1:22" s="316" customFormat="1" ht="236.25" customHeight="1" thickBot="1">
      <c r="A8" s="591"/>
      <c r="B8" s="551"/>
      <c r="C8" s="602"/>
      <c r="D8" s="593"/>
      <c r="E8" s="602"/>
      <c r="F8" s="604"/>
      <c r="G8" s="600"/>
      <c r="H8" s="406" t="s">
        <v>1069</v>
      </c>
      <c r="I8" s="407" t="s">
        <v>1070</v>
      </c>
      <c r="J8" s="315" t="s">
        <v>334</v>
      </c>
      <c r="K8" s="315" t="s">
        <v>1071</v>
      </c>
      <c r="L8" s="415" t="s">
        <v>1077</v>
      </c>
      <c r="M8" s="598"/>
      <c r="N8" s="551"/>
      <c r="O8" s="606"/>
      <c r="P8" s="558"/>
      <c r="Q8" s="561"/>
      <c r="R8" s="598"/>
      <c r="S8" s="598"/>
      <c r="T8" s="598"/>
    </row>
    <row r="9" spans="1:22" ht="16" thickBot="1">
      <c r="A9" s="317"/>
      <c r="B9" s="318"/>
      <c r="C9" s="319"/>
      <c r="D9" s="320"/>
      <c r="E9" s="317"/>
      <c r="F9" s="321"/>
      <c r="G9" s="322"/>
      <c r="H9" s="323"/>
      <c r="I9" s="321"/>
      <c r="J9" s="324"/>
      <c r="K9" s="321"/>
      <c r="L9" s="321"/>
      <c r="M9" s="362">
        <f>SUMIF(M10:M1010,"&gt;0")</f>
        <v>0</v>
      </c>
      <c r="N9" s="325"/>
      <c r="O9" s="358">
        <f>SUMIF(O10:O1310,"&gt;0")</f>
        <v>0</v>
      </c>
      <c r="P9" s="326"/>
      <c r="Q9" s="4">
        <f>SUM(Q10:Q1310)</f>
        <v>301</v>
      </c>
      <c r="R9" s="362">
        <f>SUM(R10:R1310)</f>
        <v>0</v>
      </c>
      <c r="S9" s="362">
        <f>SUM(S10:S1310)</f>
        <v>0</v>
      </c>
      <c r="T9" s="362">
        <f>SUM(T10:T1310)</f>
        <v>0</v>
      </c>
    </row>
    <row r="10" spans="1:22" s="85" customFormat="1" ht="16" thickBot="1">
      <c r="A10" s="28">
        <v>1</v>
      </c>
      <c r="B10" s="152"/>
      <c r="C10" s="153"/>
      <c r="D10" s="162"/>
      <c r="E10" s="404"/>
      <c r="F10" s="403"/>
      <c r="G10" s="327"/>
      <c r="H10" s="25"/>
      <c r="I10" s="402"/>
      <c r="J10" s="26"/>
      <c r="K10" s="410"/>
      <c r="L10" s="31"/>
      <c r="M10" s="363" t="str">
        <f t="shared" ref="M10:M73" si="0">IF(
OR(
$B10="",$C10="",$E10="",$F10="",$F10&lt;an_initial,$F10&gt;an_final,$P10=FALSE),"",IF(
$G10="","",IF(
OR(
$H10="X",$H10="x"),60*$O10/10000,IF(
OR(
$I10="X",$I10="x"),40*$O10/10000,IF(
OR(
$K10="X",$K10="x"),60*(
IF(
$Q10&lt;=5,0.3,0.2))*$O10/10000,IF(
OR(
$L10="X",$L10="x"),40*(
IF(
$Q10&lt;=5,0.3,0.2))*$O10/10000,""))))))</f>
        <v/>
      </c>
      <c r="N10" s="328"/>
      <c r="O10" s="359" t="str">
        <f>IF(OR($B10="",$C10="",$D10="",$E10="",$F10=""),"",$G10/VLOOKUP($F10,Euro!$A:$C,3,FALSE))</f>
        <v/>
      </c>
      <c r="P10" s="360" t="b">
        <f t="shared" ref="P10:P74" si="1">IF(nume_candidat="",FALSE,ISNUMBER(SEARCH(nume_candidat,$B10)))</f>
        <v>0</v>
      </c>
      <c r="Q10" s="361">
        <f t="shared" ref="Q10:Q41" si="2">LEN(B10)-LEN(SUBSTITUTE(B10,",",""))+1</f>
        <v>1</v>
      </c>
      <c r="R10" s="363" t="str">
        <f t="shared" ref="R10:R73" si="3">IF(
OR(
$B10="",$C10="",$E10="",$F10="",$F10&lt;an_initial,$F10&gt;an_final,$P10=FALSE),"",IF(
$G10="","",IF(
OR(
$H10="X",$H10="x"),60*$O10/10000,"")))</f>
        <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6" thickBot="1">
      <c r="A11" s="28" t="s">
        <v>24</v>
      </c>
      <c r="B11" s="152"/>
      <c r="C11" s="153"/>
      <c r="D11" s="162"/>
      <c r="E11" s="404"/>
      <c r="F11" s="408"/>
      <c r="G11" s="327"/>
      <c r="H11" s="25" t="s">
        <v>1080</v>
      </c>
      <c r="I11" s="402"/>
      <c r="J11" s="26"/>
      <c r="K11" s="25"/>
      <c r="L11" s="31"/>
      <c r="M11" s="363" t="str">
        <f t="shared" si="0"/>
        <v/>
      </c>
      <c r="N11" s="328"/>
      <c r="O11" s="359" t="str">
        <f>IF(OR($B11="",$C11="",$D11="",$E11="",$F11=""),"",$G11/VLOOKUP($F11,Euro!$A:$C,3,FALSE))</f>
        <v/>
      </c>
      <c r="P11" s="360" t="b">
        <f t="shared" si="1"/>
        <v>0</v>
      </c>
      <c r="Q11" s="361">
        <f t="shared" si="2"/>
        <v>1</v>
      </c>
      <c r="R11" s="363" t="str">
        <f t="shared" si="3"/>
        <v/>
      </c>
      <c r="S11" s="363" t="str">
        <f t="shared" si="4"/>
        <v/>
      </c>
      <c r="T11" s="363" t="str">
        <f t="shared" si="5"/>
        <v/>
      </c>
    </row>
    <row r="12" spans="1:22" s="85" customFormat="1" ht="16" thickBot="1">
      <c r="A12" s="28" t="s">
        <v>25</v>
      </c>
      <c r="B12" s="152"/>
      <c r="C12" s="17"/>
      <c r="D12" s="162"/>
      <c r="E12" s="18"/>
      <c r="F12" s="408"/>
      <c r="G12" s="327"/>
      <c r="H12" s="23"/>
      <c r="I12" s="401"/>
      <c r="J12" s="24"/>
      <c r="K12" s="25"/>
      <c r="L12" s="31" t="s">
        <v>1080</v>
      </c>
      <c r="M12" s="363" t="str">
        <f t="shared" si="0"/>
        <v/>
      </c>
      <c r="N12" s="329"/>
      <c r="O12" s="359" t="str">
        <f>IF(OR($B12="",$C12="",$D12="",$E12="",$F12=""),"",$G12/VLOOKUP($F12,Euro!$A:$C,3,FALSE))</f>
        <v/>
      </c>
      <c r="P12" s="360" t="b">
        <f t="shared" si="1"/>
        <v>0</v>
      </c>
      <c r="Q12" s="361">
        <f t="shared" si="2"/>
        <v>1</v>
      </c>
      <c r="R12" s="363" t="str">
        <f t="shared" si="3"/>
        <v/>
      </c>
      <c r="S12" s="363" t="str">
        <f t="shared" si="4"/>
        <v/>
      </c>
      <c r="T12" s="363" t="str">
        <f t="shared" si="5"/>
        <v/>
      </c>
    </row>
    <row r="13" spans="1:22" s="85" customFormat="1" ht="16" thickBot="1">
      <c r="A13" s="28" t="s">
        <v>26</v>
      </c>
      <c r="B13" s="152"/>
      <c r="C13" s="17"/>
      <c r="D13" s="162"/>
      <c r="E13" s="18"/>
      <c r="F13" s="408"/>
      <c r="G13" s="327"/>
      <c r="H13" s="23"/>
      <c r="I13" s="401"/>
      <c r="J13" s="24"/>
      <c r="K13" s="25" t="s">
        <v>1080</v>
      </c>
      <c r="L13" s="31"/>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 thickBot="1">
      <c r="A14" s="28">
        <v>4</v>
      </c>
      <c r="B14" s="152"/>
      <c r="C14" s="17"/>
      <c r="D14" s="162"/>
      <c r="E14" s="18"/>
      <c r="F14" s="408"/>
      <c r="G14" s="327"/>
      <c r="H14" s="23"/>
      <c r="I14" s="401"/>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c r="A15" s="28">
        <v>5</v>
      </c>
      <c r="B15" s="152"/>
      <c r="C15" s="17"/>
      <c r="D15" s="162"/>
      <c r="E15" s="18"/>
      <c r="F15" s="408"/>
      <c r="G15" s="327"/>
      <c r="H15" s="23"/>
      <c r="I15" s="416"/>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c r="A210" s="28">
        <v>200</v>
      </c>
      <c r="B210" s="17"/>
      <c r="C210" s="17"/>
      <c r="D210" s="162"/>
      <c r="E210" s="18"/>
      <c r="F210" s="30"/>
      <c r="G210" s="327"/>
      <c r="H210" s="23"/>
      <c r="I210" s="426"/>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c r="A211" s="28">
        <v>201</v>
      </c>
      <c r="B211" s="17"/>
      <c r="C211" s="17"/>
      <c r="D211" s="162"/>
      <c r="E211" s="18"/>
      <c r="F211" s="30"/>
      <c r="G211" s="327"/>
      <c r="H211" s="23"/>
      <c r="I211" s="426"/>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c r="A212" s="28">
        <v>202</v>
      </c>
      <c r="B212" s="17"/>
      <c r="C212" s="17"/>
      <c r="D212" s="162"/>
      <c r="E212" s="18"/>
      <c r="F212" s="30"/>
      <c r="G212" s="327"/>
      <c r="H212" s="23"/>
      <c r="I212" s="426"/>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c r="A213" s="28">
        <v>203</v>
      </c>
      <c r="B213" s="17"/>
      <c r="C213" s="17"/>
      <c r="D213" s="162"/>
      <c r="E213" s="18"/>
      <c r="F213" s="30"/>
      <c r="G213" s="327"/>
      <c r="H213" s="23"/>
      <c r="I213" s="426"/>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c r="A214" s="28">
        <v>204</v>
      </c>
      <c r="B214" s="17"/>
      <c r="C214" s="17"/>
      <c r="D214" s="162"/>
      <c r="E214" s="18"/>
      <c r="F214" s="30"/>
      <c r="G214" s="327"/>
      <c r="H214" s="23"/>
      <c r="I214" s="426"/>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c r="A215" s="28">
        <v>205</v>
      </c>
      <c r="B215" s="17"/>
      <c r="C215" s="17"/>
      <c r="D215" s="162"/>
      <c r="E215" s="18"/>
      <c r="F215" s="30"/>
      <c r="G215" s="327"/>
      <c r="H215" s="23"/>
      <c r="I215" s="426"/>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c r="A216" s="28">
        <v>206</v>
      </c>
      <c r="B216" s="17"/>
      <c r="C216" s="17"/>
      <c r="D216" s="162"/>
      <c r="E216" s="18"/>
      <c r="F216" s="30"/>
      <c r="G216" s="327"/>
      <c r="H216" s="23"/>
      <c r="I216" s="426"/>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c r="A217" s="28">
        <v>207</v>
      </c>
      <c r="B217" s="17"/>
      <c r="C217" s="17"/>
      <c r="D217" s="162"/>
      <c r="E217" s="18"/>
      <c r="F217" s="30"/>
      <c r="G217" s="327"/>
      <c r="H217" s="23"/>
      <c r="I217" s="426"/>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c r="A218" s="28">
        <v>208</v>
      </c>
      <c r="B218" s="17"/>
      <c r="C218" s="17"/>
      <c r="D218" s="162"/>
      <c r="E218" s="18"/>
      <c r="F218" s="30"/>
      <c r="G218" s="327"/>
      <c r="H218" s="23"/>
      <c r="I218" s="426"/>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c r="A219" s="28">
        <v>209</v>
      </c>
      <c r="B219" s="17"/>
      <c r="C219" s="17"/>
      <c r="D219" s="162"/>
      <c r="E219" s="18"/>
      <c r="F219" s="30"/>
      <c r="G219" s="327"/>
      <c r="H219" s="23"/>
      <c r="I219" s="426"/>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c r="A220" s="28">
        <v>210</v>
      </c>
      <c r="B220" s="17"/>
      <c r="C220" s="17"/>
      <c r="D220" s="162"/>
      <c r="E220" s="18"/>
      <c r="F220" s="30"/>
      <c r="G220" s="327"/>
      <c r="H220" s="23"/>
      <c r="I220" s="426"/>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c r="A221" s="28">
        <v>211</v>
      </c>
      <c r="B221" s="17"/>
      <c r="C221" s="17"/>
      <c r="D221" s="162"/>
      <c r="E221" s="18"/>
      <c r="F221" s="30"/>
      <c r="G221" s="327"/>
      <c r="H221" s="23"/>
      <c r="I221" s="426"/>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c r="A222" s="28">
        <v>212</v>
      </c>
      <c r="B222" s="17"/>
      <c r="C222" s="17"/>
      <c r="D222" s="162"/>
      <c r="E222" s="18"/>
      <c r="F222" s="30"/>
      <c r="G222" s="327"/>
      <c r="H222" s="23"/>
      <c r="I222" s="426"/>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c r="A223" s="28">
        <v>213</v>
      </c>
      <c r="B223" s="17"/>
      <c r="C223" s="17"/>
      <c r="D223" s="162"/>
      <c r="E223" s="18"/>
      <c r="F223" s="30"/>
      <c r="G223" s="327"/>
      <c r="H223" s="23"/>
      <c r="I223" s="426"/>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c r="A224" s="28">
        <v>214</v>
      </c>
      <c r="B224" s="17"/>
      <c r="C224" s="17"/>
      <c r="D224" s="162"/>
      <c r="E224" s="18"/>
      <c r="F224" s="30"/>
      <c r="G224" s="327"/>
      <c r="H224" s="23"/>
      <c r="I224" s="426"/>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c r="A225" s="28">
        <v>215</v>
      </c>
      <c r="B225" s="17"/>
      <c r="C225" s="17"/>
      <c r="D225" s="162"/>
      <c r="E225" s="18"/>
      <c r="F225" s="30"/>
      <c r="G225" s="327"/>
      <c r="H225" s="23"/>
      <c r="I225" s="426"/>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c r="A226" s="28">
        <v>216</v>
      </c>
      <c r="B226" s="17"/>
      <c r="C226" s="17"/>
      <c r="D226" s="162"/>
      <c r="E226" s="18"/>
      <c r="F226" s="30"/>
      <c r="G226" s="327"/>
      <c r="H226" s="23"/>
      <c r="I226" s="426"/>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c r="A227" s="28">
        <v>217</v>
      </c>
      <c r="B227" s="17"/>
      <c r="C227" s="17"/>
      <c r="D227" s="162"/>
      <c r="E227" s="18"/>
      <c r="F227" s="30"/>
      <c r="G227" s="327"/>
      <c r="H227" s="23"/>
      <c r="I227" s="426"/>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c r="A228" s="28">
        <v>218</v>
      </c>
      <c r="B228" s="17"/>
      <c r="C228" s="17"/>
      <c r="D228" s="162"/>
      <c r="E228" s="18"/>
      <c r="F228" s="30"/>
      <c r="G228" s="327"/>
      <c r="H228" s="23"/>
      <c r="I228" s="426"/>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c r="A229" s="28">
        <v>219</v>
      </c>
      <c r="B229" s="17"/>
      <c r="C229" s="17"/>
      <c r="D229" s="162"/>
      <c r="E229" s="18"/>
      <c r="F229" s="30"/>
      <c r="G229" s="327"/>
      <c r="H229" s="23"/>
      <c r="I229" s="426"/>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c r="A230" s="28">
        <v>220</v>
      </c>
      <c r="B230" s="17"/>
      <c r="C230" s="17"/>
      <c r="D230" s="162"/>
      <c r="E230" s="18"/>
      <c r="F230" s="30"/>
      <c r="G230" s="327"/>
      <c r="H230" s="23"/>
      <c r="I230" s="426"/>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c r="A231" s="28">
        <v>221</v>
      </c>
      <c r="B231" s="17"/>
      <c r="C231" s="17"/>
      <c r="D231" s="162"/>
      <c r="E231" s="18"/>
      <c r="F231" s="30"/>
      <c r="G231" s="327"/>
      <c r="H231" s="23"/>
      <c r="I231" s="426"/>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c r="A232" s="28">
        <v>222</v>
      </c>
      <c r="B232" s="17"/>
      <c r="C232" s="17"/>
      <c r="D232" s="162"/>
      <c r="E232" s="18"/>
      <c r="F232" s="30"/>
      <c r="G232" s="327"/>
      <c r="H232" s="23"/>
      <c r="I232" s="426"/>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c r="A233" s="28">
        <v>223</v>
      </c>
      <c r="B233" s="17"/>
      <c r="C233" s="17"/>
      <c r="D233" s="162"/>
      <c r="E233" s="18"/>
      <c r="F233" s="30"/>
      <c r="G233" s="327"/>
      <c r="H233" s="23"/>
      <c r="I233" s="426"/>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c r="A234" s="28">
        <v>224</v>
      </c>
      <c r="B234" s="17"/>
      <c r="C234" s="17"/>
      <c r="D234" s="162"/>
      <c r="E234" s="18"/>
      <c r="F234" s="30"/>
      <c r="G234" s="327"/>
      <c r="H234" s="23"/>
      <c r="I234" s="426"/>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c r="A235" s="28">
        <v>225</v>
      </c>
      <c r="B235" s="17"/>
      <c r="C235" s="17"/>
      <c r="D235" s="162"/>
      <c r="E235" s="18"/>
      <c r="F235" s="30"/>
      <c r="G235" s="327"/>
      <c r="H235" s="23"/>
      <c r="I235" s="426"/>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c r="A236" s="28">
        <v>226</v>
      </c>
      <c r="B236" s="17"/>
      <c r="C236" s="17"/>
      <c r="D236" s="162"/>
      <c r="E236" s="18"/>
      <c r="F236" s="30"/>
      <c r="G236" s="327"/>
      <c r="H236" s="23"/>
      <c r="I236" s="426"/>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c r="A237" s="28">
        <v>227</v>
      </c>
      <c r="B237" s="17"/>
      <c r="C237" s="17"/>
      <c r="D237" s="162"/>
      <c r="E237" s="18"/>
      <c r="F237" s="30"/>
      <c r="G237" s="327"/>
      <c r="H237" s="23"/>
      <c r="I237" s="426"/>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c r="A238" s="28">
        <v>228</v>
      </c>
      <c r="B238" s="17"/>
      <c r="C238" s="17"/>
      <c r="D238" s="162"/>
      <c r="E238" s="18"/>
      <c r="F238" s="30"/>
      <c r="G238" s="327"/>
      <c r="H238" s="23"/>
      <c r="I238" s="426"/>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c r="A239" s="28">
        <v>229</v>
      </c>
      <c r="B239" s="17"/>
      <c r="C239" s="17"/>
      <c r="D239" s="162"/>
      <c r="E239" s="18"/>
      <c r="F239" s="30"/>
      <c r="G239" s="327"/>
      <c r="H239" s="23"/>
      <c r="I239" s="426"/>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c r="A240" s="28">
        <v>230</v>
      </c>
      <c r="B240" s="17"/>
      <c r="C240" s="17"/>
      <c r="D240" s="162"/>
      <c r="E240" s="18"/>
      <c r="F240" s="30"/>
      <c r="G240" s="327"/>
      <c r="H240" s="23"/>
      <c r="I240" s="426"/>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c r="A241" s="28">
        <v>231</v>
      </c>
      <c r="B241" s="17"/>
      <c r="C241" s="17"/>
      <c r="D241" s="162"/>
      <c r="E241" s="18"/>
      <c r="F241" s="30"/>
      <c r="G241" s="327"/>
      <c r="H241" s="23"/>
      <c r="I241" s="426"/>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c r="A242" s="28">
        <v>232</v>
      </c>
      <c r="B242" s="17"/>
      <c r="C242" s="17"/>
      <c r="D242" s="162"/>
      <c r="E242" s="18"/>
      <c r="F242" s="30"/>
      <c r="G242" s="327"/>
      <c r="H242" s="23"/>
      <c r="I242" s="426"/>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c r="A243" s="28">
        <v>233</v>
      </c>
      <c r="B243" s="17"/>
      <c r="C243" s="17"/>
      <c r="D243" s="162"/>
      <c r="E243" s="18"/>
      <c r="F243" s="30"/>
      <c r="G243" s="327"/>
      <c r="H243" s="23"/>
      <c r="I243" s="426"/>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c r="A244" s="28">
        <v>234</v>
      </c>
      <c r="B244" s="17"/>
      <c r="C244" s="17"/>
      <c r="D244" s="162"/>
      <c r="E244" s="18"/>
      <c r="F244" s="30"/>
      <c r="G244" s="327"/>
      <c r="H244" s="23"/>
      <c r="I244" s="426"/>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c r="A245" s="28">
        <v>235</v>
      </c>
      <c r="B245" s="17"/>
      <c r="C245" s="17"/>
      <c r="D245" s="162"/>
      <c r="E245" s="18"/>
      <c r="F245" s="30"/>
      <c r="G245" s="327"/>
      <c r="H245" s="23"/>
      <c r="I245" s="426"/>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c r="A246" s="28">
        <v>236</v>
      </c>
      <c r="B246" s="17"/>
      <c r="C246" s="17"/>
      <c r="D246" s="162"/>
      <c r="E246" s="18"/>
      <c r="F246" s="30"/>
      <c r="G246" s="327"/>
      <c r="H246" s="23"/>
      <c r="I246" s="426"/>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c r="A247" s="28">
        <v>237</v>
      </c>
      <c r="B247" s="17"/>
      <c r="C247" s="17"/>
      <c r="D247" s="162"/>
      <c r="E247" s="18"/>
      <c r="F247" s="30"/>
      <c r="G247" s="327"/>
      <c r="H247" s="23"/>
      <c r="I247" s="426"/>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c r="A248" s="28">
        <v>238</v>
      </c>
      <c r="B248" s="17"/>
      <c r="C248" s="17"/>
      <c r="D248" s="162"/>
      <c r="E248" s="18"/>
      <c r="F248" s="30"/>
      <c r="G248" s="327"/>
      <c r="H248" s="23"/>
      <c r="I248" s="426"/>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c r="A249" s="28">
        <v>239</v>
      </c>
      <c r="B249" s="17"/>
      <c r="C249" s="17"/>
      <c r="D249" s="162"/>
      <c r="E249" s="18"/>
      <c r="F249" s="30"/>
      <c r="G249" s="327"/>
      <c r="H249" s="23"/>
      <c r="I249" s="426"/>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c r="A250" s="28">
        <v>240</v>
      </c>
      <c r="B250" s="17"/>
      <c r="C250" s="17"/>
      <c r="D250" s="162"/>
      <c r="E250" s="18"/>
      <c r="F250" s="30"/>
      <c r="G250" s="327"/>
      <c r="H250" s="23"/>
      <c r="I250" s="426"/>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c r="A251" s="28">
        <v>241</v>
      </c>
      <c r="B251" s="17"/>
      <c r="C251" s="17"/>
      <c r="D251" s="162"/>
      <c r="E251" s="18"/>
      <c r="F251" s="30"/>
      <c r="G251" s="327"/>
      <c r="H251" s="23"/>
      <c r="I251" s="426"/>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c r="A252" s="28">
        <v>242</v>
      </c>
      <c r="B252" s="17"/>
      <c r="C252" s="17"/>
      <c r="D252" s="162"/>
      <c r="E252" s="18"/>
      <c r="F252" s="30"/>
      <c r="G252" s="327"/>
      <c r="H252" s="23"/>
      <c r="I252" s="426"/>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c r="A253" s="28">
        <v>243</v>
      </c>
      <c r="B253" s="17"/>
      <c r="C253" s="17"/>
      <c r="D253" s="162"/>
      <c r="E253" s="18"/>
      <c r="F253" s="30"/>
      <c r="G253" s="327"/>
      <c r="H253" s="23"/>
      <c r="I253" s="426"/>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c r="A254" s="28">
        <v>244</v>
      </c>
      <c r="B254" s="17"/>
      <c r="C254" s="17"/>
      <c r="D254" s="162"/>
      <c r="E254" s="18"/>
      <c r="F254" s="30"/>
      <c r="G254" s="327"/>
      <c r="H254" s="23"/>
      <c r="I254" s="426"/>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c r="A255" s="28">
        <v>245</v>
      </c>
      <c r="B255" s="17"/>
      <c r="C255" s="17"/>
      <c r="D255" s="162"/>
      <c r="E255" s="18"/>
      <c r="F255" s="30"/>
      <c r="G255" s="327"/>
      <c r="H255" s="23"/>
      <c r="I255" s="426"/>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c r="A256" s="28">
        <v>246</v>
      </c>
      <c r="B256" s="17"/>
      <c r="C256" s="17"/>
      <c r="D256" s="162"/>
      <c r="E256" s="18"/>
      <c r="F256" s="30"/>
      <c r="G256" s="327"/>
      <c r="H256" s="23"/>
      <c r="I256" s="426"/>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c r="A257" s="28">
        <v>247</v>
      </c>
      <c r="B257" s="17"/>
      <c r="C257" s="17"/>
      <c r="D257" s="162"/>
      <c r="E257" s="18"/>
      <c r="F257" s="30"/>
      <c r="G257" s="327"/>
      <c r="H257" s="23"/>
      <c r="I257" s="426"/>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c r="A258" s="28">
        <v>248</v>
      </c>
      <c r="B258" s="17"/>
      <c r="C258" s="17"/>
      <c r="D258" s="162"/>
      <c r="E258" s="18"/>
      <c r="F258" s="30"/>
      <c r="G258" s="327"/>
      <c r="H258" s="23"/>
      <c r="I258" s="426"/>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c r="A259" s="28">
        <v>249</v>
      </c>
      <c r="B259" s="17"/>
      <c r="C259" s="17"/>
      <c r="D259" s="162"/>
      <c r="E259" s="18"/>
      <c r="F259" s="30"/>
      <c r="G259" s="327"/>
      <c r="H259" s="23"/>
      <c r="I259" s="426"/>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c r="A260" s="28">
        <v>250</v>
      </c>
      <c r="B260" s="17"/>
      <c r="C260" s="17"/>
      <c r="D260" s="162"/>
      <c r="E260" s="18"/>
      <c r="F260" s="30"/>
      <c r="G260" s="327"/>
      <c r="H260" s="23"/>
      <c r="I260" s="426"/>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c r="A261" s="28">
        <v>251</v>
      </c>
      <c r="B261" s="17"/>
      <c r="C261" s="17"/>
      <c r="D261" s="162"/>
      <c r="E261" s="18"/>
      <c r="F261" s="30"/>
      <c r="G261" s="327"/>
      <c r="H261" s="23"/>
      <c r="I261" s="426"/>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c r="A262" s="28">
        <v>252</v>
      </c>
      <c r="B262" s="17"/>
      <c r="C262" s="17"/>
      <c r="D262" s="162"/>
      <c r="E262" s="18"/>
      <c r="F262" s="30"/>
      <c r="G262" s="327"/>
      <c r="H262" s="23"/>
      <c r="I262" s="426"/>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mcDLwihylcmSCsrquiRK7WVvXX9X2IJrH1DS97j9PoW2dbpFvxixEGgpsWh/K+mhwATa2fDpf77+HO6TYdzLag==" saltValue="VDSNwQrA7d2w07dM6zvwFg=="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2"/>
  <sheetViews>
    <sheetView topLeftCell="A2" zoomScaleNormal="100" workbookViewId="0">
      <selection activeCell="B17" sqref="B17"/>
    </sheetView>
  </sheetViews>
  <sheetFormatPr defaultColWidth="9.08984375" defaultRowHeight="15.5"/>
  <cols>
    <col min="1" max="1" width="5.6328125" style="60" customWidth="1"/>
    <col min="2" max="2" width="62.453125" style="64" customWidth="1"/>
    <col min="3" max="3" width="8.6328125" style="64" customWidth="1"/>
    <col min="4" max="4" width="12.36328125" style="64" customWidth="1"/>
    <col min="5" max="19" width="9.08984375" style="64" customWidth="1"/>
    <col min="20" max="16384" width="9.08984375" style="64"/>
  </cols>
  <sheetData>
    <row r="1" spans="1:4" s="60" customFormat="1">
      <c r="A1" s="59" t="s">
        <v>483</v>
      </c>
      <c r="C1" s="61"/>
      <c r="D1" s="63"/>
    </row>
    <row r="2" spans="1:4" s="60" customFormat="1">
      <c r="A2" s="346" t="str">
        <f>IF(ISBLANK(facultate), IF(ISBLANK(departament),"","Departament " &amp; departament), "Facultatea " &amp; facultate)</f>
        <v>Facultatea Arhitectură și Urbanism</v>
      </c>
      <c r="C2" s="61"/>
      <c r="D2" s="63"/>
    </row>
    <row r="3" spans="1:4" s="60" customFormat="1">
      <c r="A3" s="346" t="str">
        <f>IF(ISBLANK(departament),"","Departamentul " &amp; departament)</f>
        <v>Departamentul Arhitectură</v>
      </c>
      <c r="C3" s="61"/>
      <c r="D3" s="63"/>
    </row>
    <row r="4" spans="1:4">
      <c r="A4" s="554" t="s">
        <v>905</v>
      </c>
      <c r="B4" s="554"/>
      <c r="C4" s="554"/>
      <c r="D4" s="554"/>
    </row>
    <row r="5" spans="1:4" ht="42.75" customHeight="1">
      <c r="A5" s="560" t="s">
        <v>1064</v>
      </c>
      <c r="B5" s="554"/>
      <c r="C5" s="554"/>
      <c r="D5" s="554"/>
    </row>
    <row r="6" spans="1:4" ht="13.5" customHeight="1">
      <c r="D6" s="347" t="str">
        <f>CONCATENATE(functie," ",nume_candidat)</f>
        <v>Șef de lucrări Cristina-Maria POVIAN</v>
      </c>
    </row>
    <row r="7" spans="1:4" s="33" customFormat="1" ht="15.75" customHeight="1">
      <c r="A7" s="551" t="s">
        <v>338</v>
      </c>
      <c r="B7" s="607" t="str">
        <f>CONCATENATE("Tip Citare din ultimii ",durata_evaluare," ani")</f>
        <v>Tip Citare din ultimii 5 ani</v>
      </c>
      <c r="C7" s="552" t="s">
        <v>14</v>
      </c>
      <c r="D7" s="552" t="s">
        <v>544</v>
      </c>
    </row>
    <row r="8" spans="1:4" s="33" customFormat="1" ht="31.5" customHeight="1">
      <c r="A8" s="551"/>
      <c r="B8" s="607"/>
      <c r="C8" s="553"/>
      <c r="D8" s="553"/>
    </row>
    <row r="9" spans="1:4" s="33" customFormat="1">
      <c r="A9" s="88"/>
      <c r="B9" s="65"/>
      <c r="C9" s="162"/>
      <c r="D9" s="148">
        <f>SUMIF(D10:D12,"&gt;0")</f>
        <v>50</v>
      </c>
    </row>
    <row r="10" spans="1:4" s="79" customFormat="1">
      <c r="A10" s="37">
        <v>1</v>
      </c>
      <c r="B10" s="13" t="s">
        <v>715</v>
      </c>
      <c r="C10" s="381">
        <v>5</v>
      </c>
      <c r="D10" s="16">
        <f>C10 * (HLOOKUP(B10,ii3punctaje,2,FALSE))</f>
        <v>50</v>
      </c>
    </row>
    <row r="11" spans="1:4" s="33" customFormat="1">
      <c r="A11" s="37">
        <v>2</v>
      </c>
      <c r="B11" s="7" t="s">
        <v>716</v>
      </c>
      <c r="C11" s="381">
        <v>0</v>
      </c>
      <c r="D11" s="382">
        <f>C11 * (HLOOKUP(B11,ii3punctaje,2,FALSE))</f>
        <v>0</v>
      </c>
    </row>
    <row r="12" spans="1:4" s="33" customFormat="1">
      <c r="A12" s="37">
        <v>3</v>
      </c>
      <c r="B12" s="196" t="s">
        <v>717</v>
      </c>
      <c r="C12" s="381">
        <v>0</v>
      </c>
      <c r="D12" s="382">
        <f>C12 * (HLOOKUP(B12,ii3punctaje,2,FALSE))</f>
        <v>0</v>
      </c>
    </row>
  </sheetData>
  <sheetProtection algorithmName="SHA-512" hashValue="XuGmZlOZb+JhANcbnmB0f+ATl3HodiRTKzDi5Uy1uIxQU6A9+nLsLCZTyz+7Ya6mhvHDQ1Cv496xe7Q4o3iKjA==" saltValue="Eg76VxkWmm1MaOofVKf3c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dimension ref="A1:H14"/>
  <sheetViews>
    <sheetView zoomScaleNormal="100" workbookViewId="0">
      <selection activeCell="F14" sqref="F14"/>
    </sheetView>
  </sheetViews>
  <sheetFormatPr defaultColWidth="9.08984375" defaultRowHeight="14.5"/>
  <cols>
    <col min="1" max="1" width="5.6328125" style="49" customWidth="1"/>
    <col min="2" max="4" width="35.6328125" style="49" customWidth="1"/>
    <col min="5" max="5" width="10.6328125" style="49" customWidth="1"/>
    <col min="6" max="6" width="17.6328125" style="49" customWidth="1"/>
    <col min="7" max="16384" width="9.08984375" style="49"/>
  </cols>
  <sheetData>
    <row r="1" spans="1:8" s="60" customFormat="1" ht="15.5">
      <c r="A1" s="59" t="s">
        <v>483</v>
      </c>
      <c r="E1" s="61"/>
      <c r="F1" s="63"/>
      <c r="G1" s="62"/>
      <c r="H1" s="289"/>
    </row>
    <row r="2" spans="1:8" s="60" customFormat="1" ht="15.5">
      <c r="A2" s="346" t="str">
        <f>IF(ISBLANK(facultate), IF(ISBLANK(departament),"","Departament " &amp; departament), "Facultatea " &amp; facultate)</f>
        <v>Facultatea Arhitectură și Urbanism</v>
      </c>
      <c r="E2" s="61"/>
      <c r="F2" s="63"/>
      <c r="G2" s="62"/>
      <c r="H2" s="289"/>
    </row>
    <row r="3" spans="1:8" s="60" customFormat="1" ht="15.5">
      <c r="A3" s="346" t="str">
        <f>IF(ISBLANK(departament),"","Departamentul " &amp; departament)</f>
        <v>Departamentul Arhitectură</v>
      </c>
      <c r="E3" s="61"/>
      <c r="F3" s="63"/>
      <c r="G3" s="62"/>
      <c r="H3" s="289"/>
    </row>
    <row r="4" spans="1:8" s="64" customFormat="1" ht="15.5">
      <c r="B4" s="290"/>
      <c r="C4" s="290" t="s">
        <v>905</v>
      </c>
      <c r="D4" s="290"/>
      <c r="E4" s="290"/>
      <c r="F4" s="290"/>
      <c r="G4" s="226"/>
      <c r="H4" s="291"/>
    </row>
    <row r="5" spans="1:8" s="64" customFormat="1" ht="15.5">
      <c r="B5" s="290"/>
      <c r="C5" s="290" t="s">
        <v>929</v>
      </c>
      <c r="D5" s="290"/>
      <c r="E5" s="290"/>
      <c r="F5" s="290"/>
      <c r="G5" s="226"/>
      <c r="H5" s="71"/>
    </row>
    <row r="6" spans="1:8" s="64" customFormat="1" ht="13.5" customHeight="1">
      <c r="A6" s="60"/>
      <c r="D6" s="347" t="str">
        <f>CONCATENATE(functie," ",nume_candidat)</f>
        <v>Șef de lucrări Cristina-Maria POVIAN</v>
      </c>
      <c r="G6" s="70"/>
      <c r="H6" s="71"/>
    </row>
    <row r="7" spans="1:8" ht="15" customHeight="1">
      <c r="B7" s="562" t="s">
        <v>930</v>
      </c>
      <c r="C7" s="562" t="s">
        <v>931</v>
      </c>
      <c r="D7" s="552" t="s">
        <v>544</v>
      </c>
    </row>
    <row r="8" spans="1:8" ht="15" customHeight="1">
      <c r="B8" s="563"/>
      <c r="C8" s="563"/>
      <c r="D8" s="569"/>
    </row>
    <row r="9" spans="1:8" ht="15" customHeight="1">
      <c r="B9" s="563"/>
      <c r="C9" s="563"/>
      <c r="D9" s="569"/>
    </row>
    <row r="10" spans="1:8" ht="15.75" customHeight="1">
      <c r="B10" s="564"/>
      <c r="C10" s="564"/>
      <c r="D10" s="553"/>
    </row>
    <row r="11" spans="1:8" ht="15.5">
      <c r="B11" s="37" t="s">
        <v>719</v>
      </c>
      <c r="C11" s="37">
        <v>2</v>
      </c>
      <c r="D11" s="351">
        <f>C11*200</f>
        <v>400</v>
      </c>
    </row>
    <row r="12" spans="1:8" ht="15.5">
      <c r="B12" s="37" t="s">
        <v>720</v>
      </c>
      <c r="C12" s="37">
        <v>0</v>
      </c>
      <c r="D12" s="351">
        <f>C12*160</f>
        <v>0</v>
      </c>
    </row>
    <row r="13" spans="1:8" ht="15.5">
      <c r="B13" s="37" t="s">
        <v>721</v>
      </c>
      <c r="C13" s="37">
        <v>3</v>
      </c>
      <c r="D13" s="351">
        <f>C13*60</f>
        <v>180</v>
      </c>
    </row>
    <row r="14" spans="1:8" ht="15.5">
      <c r="B14" s="608" t="s">
        <v>932</v>
      </c>
      <c r="C14" s="609"/>
      <c r="D14" s="351">
        <f>SUM(D11:D13)</f>
        <v>580</v>
      </c>
    </row>
  </sheetData>
  <sheetProtection algorithmName="SHA-512" hashValue="Hdqfa9CvPNdb4HQhEQ+PSzOSB4ntSxUghyH4F/Q3iVvrl3GgPmeRmChtEv47faYqaOVowGJzIkoxYGWhz+PHsg==" saltValue="NjLxxcJMLmZWidBlO1XyjA=="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4.5"/>
  <cols>
    <col min="1" max="1" width="12.54296875" bestFit="1" customWidth="1"/>
    <col min="3" max="3" width="22.54296875" bestFit="1" customWidth="1"/>
  </cols>
  <sheetData>
    <row r="1" spans="1:17">
      <c r="A1" s="35" t="s">
        <v>463</v>
      </c>
      <c r="C1" s="35" t="s">
        <v>464</v>
      </c>
      <c r="E1" s="35" t="s">
        <v>469</v>
      </c>
      <c r="H1" s="35" t="s">
        <v>473</v>
      </c>
      <c r="K1" s="35" t="s">
        <v>474</v>
      </c>
      <c r="M1" s="35" t="s">
        <v>477</v>
      </c>
      <c r="O1" s="35" t="s">
        <v>479</v>
      </c>
      <c r="Q1" s="35"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Qj0IxmtY46/T+ibReWIbDvP3P05EhYNjUdXJ4htxLNpgMoH+25MN42ZVTOvf3SF1LgCjkWpOIFxs0JmJUufwKg==" saltValue="x2Ce5WVW9QyCvi6JTcSQaw=="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topLeftCell="A4" zoomScaleNormal="100" workbookViewId="0">
      <selection activeCell="H69" sqref="H69"/>
    </sheetView>
  </sheetViews>
  <sheetFormatPr defaultColWidth="9.08984375" defaultRowHeight="15.5"/>
  <cols>
    <col min="1" max="1" width="5.6328125" style="64" customWidth="1"/>
    <col min="2" max="2" width="44.453125" style="316" customWidth="1"/>
    <col min="3" max="3" width="9.90625" style="69" customWidth="1"/>
    <col min="4" max="4" width="20.08984375" style="64" customWidth="1"/>
    <col min="5" max="5" width="46.08984375" style="64" customWidth="1"/>
    <col min="6" max="6" width="13.6328125" style="64" customWidth="1"/>
    <col min="7" max="16384" width="9.08984375" style="64"/>
  </cols>
  <sheetData>
    <row r="1" spans="1:6" s="60" customFormat="1">
      <c r="A1" s="59" t="s">
        <v>483</v>
      </c>
      <c r="B1" s="393"/>
      <c r="D1" s="61"/>
      <c r="E1" s="61"/>
      <c r="F1" s="63"/>
    </row>
    <row r="2" spans="1:6" s="60" customFormat="1">
      <c r="A2" s="610" t="s">
        <v>450</v>
      </c>
      <c r="B2" s="610"/>
      <c r="D2" s="61"/>
      <c r="E2" s="61"/>
      <c r="F2" s="63"/>
    </row>
    <row r="3" spans="1:6">
      <c r="A3" s="611" t="s">
        <v>905</v>
      </c>
      <c r="B3" s="611"/>
      <c r="C3" s="611"/>
      <c r="D3" s="611"/>
      <c r="E3" s="611"/>
      <c r="F3" s="611"/>
    </row>
    <row r="4" spans="1:6">
      <c r="A4" s="554" t="s">
        <v>933</v>
      </c>
      <c r="B4" s="554"/>
      <c r="C4" s="554"/>
      <c r="D4" s="554"/>
      <c r="E4" s="554"/>
      <c r="F4" s="554"/>
    </row>
    <row r="5" spans="1:6">
      <c r="C5" s="64"/>
    </row>
    <row r="6" spans="1:6" s="60" customFormat="1" ht="13.5" customHeight="1">
      <c r="A6" s="64"/>
      <c r="B6" s="316"/>
      <c r="C6" s="82"/>
      <c r="D6" s="64"/>
      <c r="E6" s="64"/>
      <c r="F6" s="347" t="str">
        <f>CONCATENATE(functie," ",nume_candidat)</f>
        <v>Șef de lucrări Cristina-Maria POVIAN</v>
      </c>
    </row>
    <row r="7" spans="1:6" ht="15" customHeight="1">
      <c r="A7" s="551" t="s">
        <v>338</v>
      </c>
      <c r="B7" s="551" t="s">
        <v>1031</v>
      </c>
      <c r="C7" s="551" t="s">
        <v>2</v>
      </c>
      <c r="D7" s="551" t="s">
        <v>460</v>
      </c>
      <c r="E7" s="551" t="s">
        <v>816</v>
      </c>
      <c r="F7" s="552" t="s">
        <v>544</v>
      </c>
    </row>
    <row r="8" spans="1:6">
      <c r="A8" s="551"/>
      <c r="B8" s="551"/>
      <c r="C8" s="551"/>
      <c r="D8" s="551"/>
      <c r="E8" s="551"/>
      <c r="F8" s="553"/>
    </row>
    <row r="9" spans="1:6" ht="16" thickBot="1">
      <c r="A9" s="88"/>
      <c r="B9" s="65"/>
      <c r="C9" s="162"/>
      <c r="D9" s="74"/>
      <c r="E9" s="74"/>
      <c r="F9" s="148">
        <f>SUMIF(F10:F1010,"&gt;0")</f>
        <v>2490</v>
      </c>
    </row>
    <row r="10" spans="1:6" ht="62.5" thickBot="1">
      <c r="A10" s="5">
        <v>1</v>
      </c>
      <c r="B10" s="518" t="s">
        <v>1254</v>
      </c>
      <c r="C10" s="503">
        <v>2021</v>
      </c>
      <c r="D10" s="6" t="s">
        <v>457</v>
      </c>
      <c r="E10" s="6" t="s">
        <v>936</v>
      </c>
      <c r="F10" s="16">
        <f t="shared" ref="F10:F73" si="0">IF(OR($B10="",$C10="",$C10&lt;an_initial,$C10&gt;an_final,),"",
 (INDEX(ii511punctaje, MATCH(D10,ii511anvergură,0), MATCH(E10,ii511rol,0) ))
)</f>
        <v>30</v>
      </c>
    </row>
    <row r="11" spans="1:6" s="80" customFormat="1" ht="62">
      <c r="A11" s="5">
        <v>2</v>
      </c>
      <c r="B11" s="6" t="s">
        <v>1255</v>
      </c>
      <c r="C11" s="503">
        <v>2021</v>
      </c>
      <c r="D11" s="6" t="s">
        <v>457</v>
      </c>
      <c r="E11" s="6" t="s">
        <v>936</v>
      </c>
      <c r="F11" s="16">
        <f t="shared" si="0"/>
        <v>30</v>
      </c>
    </row>
    <row r="12" spans="1:6" ht="77.5">
      <c r="A12" s="5">
        <v>3</v>
      </c>
      <c r="B12" s="380" t="s">
        <v>1256</v>
      </c>
      <c r="C12" s="503">
        <v>2020</v>
      </c>
      <c r="D12" s="6" t="s">
        <v>457</v>
      </c>
      <c r="E12" s="6" t="s">
        <v>936</v>
      </c>
      <c r="F12" s="16">
        <f t="shared" si="0"/>
        <v>30</v>
      </c>
    </row>
    <row r="13" spans="1:6" ht="46.5">
      <c r="A13" s="5">
        <v>4</v>
      </c>
      <c r="B13" s="380" t="s">
        <v>1257</v>
      </c>
      <c r="C13" s="391">
        <v>2020</v>
      </c>
      <c r="D13" s="7" t="s">
        <v>457</v>
      </c>
      <c r="E13" s="7" t="s">
        <v>936</v>
      </c>
      <c r="F13" s="16">
        <f t="shared" si="0"/>
        <v>30</v>
      </c>
    </row>
    <row r="14" spans="1:6" ht="46.5">
      <c r="A14" s="5">
        <v>5</v>
      </c>
      <c r="B14" s="380" t="s">
        <v>1258</v>
      </c>
      <c r="C14" s="391">
        <v>2019</v>
      </c>
      <c r="D14" s="5" t="s">
        <v>457</v>
      </c>
      <c r="E14" s="203" t="s">
        <v>936</v>
      </c>
      <c r="F14" s="16">
        <f t="shared" si="0"/>
        <v>30</v>
      </c>
    </row>
    <row r="15" spans="1:6" ht="46.5">
      <c r="A15" s="5">
        <v>6</v>
      </c>
      <c r="B15" s="380" t="s">
        <v>1261</v>
      </c>
      <c r="C15" s="391">
        <v>2019</v>
      </c>
      <c r="D15" s="5" t="s">
        <v>457</v>
      </c>
      <c r="E15" s="203" t="s">
        <v>936</v>
      </c>
      <c r="F15" s="16">
        <f t="shared" si="0"/>
        <v>30</v>
      </c>
    </row>
    <row r="16" spans="1:6" ht="46.5">
      <c r="A16" s="5">
        <v>7</v>
      </c>
      <c r="B16" s="380" t="s">
        <v>1258</v>
      </c>
      <c r="C16" s="390">
        <v>2019</v>
      </c>
      <c r="D16" s="5" t="s">
        <v>457</v>
      </c>
      <c r="E16" s="203" t="s">
        <v>936</v>
      </c>
      <c r="F16" s="16">
        <f t="shared" si="0"/>
        <v>30</v>
      </c>
    </row>
    <row r="17" spans="1:6" ht="46.5">
      <c r="A17" s="5">
        <v>8</v>
      </c>
      <c r="B17" s="380" t="s">
        <v>1259</v>
      </c>
      <c r="C17" s="391">
        <v>2019</v>
      </c>
      <c r="D17" s="5" t="s">
        <v>457</v>
      </c>
      <c r="E17" s="203" t="s">
        <v>936</v>
      </c>
      <c r="F17" s="16">
        <f t="shared" si="0"/>
        <v>30</v>
      </c>
    </row>
    <row r="18" spans="1:6" ht="62">
      <c r="A18" s="5">
        <v>9</v>
      </c>
      <c r="B18" s="380" t="s">
        <v>1262</v>
      </c>
      <c r="C18" s="508">
        <v>2019</v>
      </c>
      <c r="D18" s="5" t="s">
        <v>457</v>
      </c>
      <c r="E18" s="203" t="s">
        <v>936</v>
      </c>
      <c r="F18" s="16">
        <f>IF(OR($B20="",$C18="",$C18&lt;an_initial,$C18&gt;an_final,),"",
 (INDEX(ii511punctaje, MATCH(D18,ii511anvergură,0), MATCH(E18,ii511rol,0) ))
)</f>
        <v>30</v>
      </c>
    </row>
    <row r="19" spans="1:6" ht="77.5">
      <c r="A19" s="5">
        <v>10</v>
      </c>
      <c r="B19" s="380" t="s">
        <v>1260</v>
      </c>
      <c r="C19" s="508">
        <v>2019</v>
      </c>
      <c r="D19" s="5" t="s">
        <v>457</v>
      </c>
      <c r="E19" s="203" t="s">
        <v>936</v>
      </c>
      <c r="F19" s="16">
        <f t="shared" si="0"/>
        <v>30</v>
      </c>
    </row>
    <row r="20" spans="1:6" ht="46.5">
      <c r="A20" s="5">
        <v>11</v>
      </c>
      <c r="B20" s="6" t="s">
        <v>1430</v>
      </c>
      <c r="C20" s="391">
        <v>2021</v>
      </c>
      <c r="D20" s="5" t="s">
        <v>459</v>
      </c>
      <c r="E20" s="203" t="s">
        <v>935</v>
      </c>
      <c r="F20" s="16" t="e">
        <f>IF(OR(#REF!="",$C20="",$C20&lt;an_initial,$C20&gt;an_final,),"",
 (INDEX(ii511punctaje, MATCH(D20,ii511anvergură,0), MATCH(E20,ii511rol,0) ))
)</f>
        <v>#REF!</v>
      </c>
    </row>
    <row r="21" spans="1:6" ht="46.5">
      <c r="A21" s="5">
        <v>12</v>
      </c>
      <c r="B21" s="6" t="s">
        <v>1430</v>
      </c>
      <c r="C21" s="511">
        <v>2021</v>
      </c>
      <c r="D21" s="5" t="s">
        <v>458</v>
      </c>
      <c r="E21" s="203" t="s">
        <v>935</v>
      </c>
      <c r="F21" s="16">
        <f t="shared" si="0"/>
        <v>40</v>
      </c>
    </row>
    <row r="22" spans="1:6" ht="46.5">
      <c r="A22" s="5">
        <v>13</v>
      </c>
      <c r="B22" s="6" t="s">
        <v>1496</v>
      </c>
      <c r="C22" s="390">
        <v>2021</v>
      </c>
      <c r="D22" s="5" t="s">
        <v>459</v>
      </c>
      <c r="E22" s="203" t="s">
        <v>935</v>
      </c>
      <c r="F22" s="16">
        <f t="shared" si="0"/>
        <v>30</v>
      </c>
    </row>
    <row r="23" spans="1:6" ht="46.5">
      <c r="A23" s="5">
        <v>14</v>
      </c>
      <c r="B23" s="6" t="s">
        <v>1498</v>
      </c>
      <c r="C23" s="390">
        <v>2018</v>
      </c>
      <c r="D23" s="5" t="s">
        <v>459</v>
      </c>
      <c r="E23" s="203" t="s">
        <v>937</v>
      </c>
      <c r="F23" s="16">
        <f t="shared" si="0"/>
        <v>10</v>
      </c>
    </row>
    <row r="24" spans="1:6" ht="46.5">
      <c r="A24" s="5">
        <v>15</v>
      </c>
      <c r="B24" s="6" t="s">
        <v>1497</v>
      </c>
      <c r="C24" s="509">
        <v>2021</v>
      </c>
      <c r="D24" s="5" t="s">
        <v>458</v>
      </c>
      <c r="E24" s="203" t="s">
        <v>935</v>
      </c>
      <c r="F24" s="16">
        <f t="shared" si="0"/>
        <v>40</v>
      </c>
    </row>
    <row r="25" spans="1:6" ht="46.5">
      <c r="A25" s="5">
        <v>16</v>
      </c>
      <c r="B25" s="6" t="s">
        <v>1431</v>
      </c>
      <c r="C25" s="509">
        <v>2021</v>
      </c>
      <c r="D25" s="5" t="s">
        <v>458</v>
      </c>
      <c r="E25" s="203" t="s">
        <v>935</v>
      </c>
      <c r="F25" s="16">
        <f t="shared" si="0"/>
        <v>40</v>
      </c>
    </row>
    <row r="26" spans="1:6" ht="31">
      <c r="A26" s="5">
        <v>17</v>
      </c>
      <c r="B26" s="6" t="s">
        <v>1495</v>
      </c>
      <c r="C26" s="509">
        <v>2021</v>
      </c>
      <c r="D26" s="5" t="s">
        <v>458</v>
      </c>
      <c r="E26" s="203" t="s">
        <v>935</v>
      </c>
      <c r="F26" s="16">
        <f t="shared" si="0"/>
        <v>40</v>
      </c>
    </row>
    <row r="27" spans="1:6" ht="43.5">
      <c r="A27" s="5">
        <v>18</v>
      </c>
      <c r="B27" s="528" t="s">
        <v>1494</v>
      </c>
      <c r="C27" s="509">
        <v>2020</v>
      </c>
      <c r="D27" s="5" t="s">
        <v>458</v>
      </c>
      <c r="E27" s="203" t="s">
        <v>936</v>
      </c>
      <c r="F27" s="16">
        <f t="shared" si="0"/>
        <v>30</v>
      </c>
    </row>
    <row r="28" spans="1:6" ht="43.5">
      <c r="A28" s="5">
        <v>19</v>
      </c>
      <c r="B28" s="528" t="s">
        <v>1493</v>
      </c>
      <c r="C28" s="509">
        <v>2020</v>
      </c>
      <c r="D28" s="5" t="s">
        <v>458</v>
      </c>
      <c r="E28" s="203" t="s">
        <v>936</v>
      </c>
      <c r="F28" s="16">
        <f t="shared" si="0"/>
        <v>30</v>
      </c>
    </row>
    <row r="29" spans="1:6" ht="43.5">
      <c r="A29" s="5">
        <v>20</v>
      </c>
      <c r="B29" s="528" t="s">
        <v>1492</v>
      </c>
      <c r="C29" s="509">
        <v>2020</v>
      </c>
      <c r="D29" s="5" t="s">
        <v>458</v>
      </c>
      <c r="E29" s="203" t="s">
        <v>936</v>
      </c>
      <c r="F29" s="16">
        <f t="shared" si="0"/>
        <v>30</v>
      </c>
    </row>
    <row r="30" spans="1:6" ht="58">
      <c r="A30" s="5">
        <v>21</v>
      </c>
      <c r="B30" s="528" t="s">
        <v>1491</v>
      </c>
      <c r="C30" s="509">
        <v>2020</v>
      </c>
      <c r="D30" s="5" t="s">
        <v>458</v>
      </c>
      <c r="E30" s="203" t="s">
        <v>936</v>
      </c>
      <c r="F30" s="16">
        <f t="shared" si="0"/>
        <v>30</v>
      </c>
    </row>
    <row r="31" spans="1:6" ht="43.5">
      <c r="A31" s="5">
        <v>22</v>
      </c>
      <c r="B31" s="528" t="s">
        <v>1490</v>
      </c>
      <c r="C31" s="509">
        <v>2020</v>
      </c>
      <c r="D31" s="5" t="s">
        <v>458</v>
      </c>
      <c r="E31" s="203" t="s">
        <v>936</v>
      </c>
      <c r="F31" s="16">
        <f t="shared" si="0"/>
        <v>30</v>
      </c>
    </row>
    <row r="32" spans="1:6" ht="58">
      <c r="A32" s="5">
        <v>23</v>
      </c>
      <c r="B32" s="528" t="s">
        <v>1489</v>
      </c>
      <c r="C32" s="509">
        <v>2020</v>
      </c>
      <c r="D32" s="5" t="s">
        <v>458</v>
      </c>
      <c r="E32" s="203" t="s">
        <v>936</v>
      </c>
      <c r="F32" s="16">
        <f t="shared" si="0"/>
        <v>30</v>
      </c>
    </row>
    <row r="33" spans="1:6" ht="43.5">
      <c r="A33" s="5">
        <v>24</v>
      </c>
      <c r="B33" s="528" t="s">
        <v>1432</v>
      </c>
      <c r="C33" s="509">
        <v>2020</v>
      </c>
      <c r="D33" s="5" t="s">
        <v>458</v>
      </c>
      <c r="E33" s="203" t="s">
        <v>936</v>
      </c>
      <c r="F33" s="16">
        <f t="shared" si="0"/>
        <v>30</v>
      </c>
    </row>
    <row r="34" spans="1:6" ht="43.5">
      <c r="A34" s="5">
        <v>25</v>
      </c>
      <c r="B34" s="528" t="s">
        <v>1488</v>
      </c>
      <c r="C34" s="509">
        <v>2020</v>
      </c>
      <c r="D34" s="5" t="s">
        <v>458</v>
      </c>
      <c r="E34" s="203" t="s">
        <v>936</v>
      </c>
      <c r="F34" s="16">
        <f t="shared" si="0"/>
        <v>30</v>
      </c>
    </row>
    <row r="35" spans="1:6" ht="58">
      <c r="A35" s="5">
        <v>26</v>
      </c>
      <c r="B35" s="528" t="s">
        <v>1487</v>
      </c>
      <c r="C35" s="509">
        <v>2020</v>
      </c>
      <c r="D35" s="5" t="s">
        <v>458</v>
      </c>
      <c r="E35" s="203" t="s">
        <v>936</v>
      </c>
      <c r="F35" s="16">
        <f t="shared" si="0"/>
        <v>30</v>
      </c>
    </row>
    <row r="36" spans="1:6" ht="58">
      <c r="A36" s="5">
        <v>27</v>
      </c>
      <c r="B36" s="528" t="s">
        <v>1433</v>
      </c>
      <c r="C36" s="509">
        <v>2020</v>
      </c>
      <c r="D36" s="5" t="s">
        <v>458</v>
      </c>
      <c r="E36" s="203" t="s">
        <v>936</v>
      </c>
      <c r="F36" s="16">
        <f t="shared" si="0"/>
        <v>30</v>
      </c>
    </row>
    <row r="37" spans="1:6" ht="43.5">
      <c r="A37" s="5">
        <v>28</v>
      </c>
      <c r="B37" s="528" t="s">
        <v>1486</v>
      </c>
      <c r="C37" s="509">
        <v>2020</v>
      </c>
      <c r="D37" s="5" t="s">
        <v>458</v>
      </c>
      <c r="E37" s="203" t="s">
        <v>936</v>
      </c>
      <c r="F37" s="16">
        <f t="shared" si="0"/>
        <v>30</v>
      </c>
    </row>
    <row r="38" spans="1:6" ht="58">
      <c r="A38" s="5">
        <v>29</v>
      </c>
      <c r="B38" s="528" t="s">
        <v>1485</v>
      </c>
      <c r="C38" s="509">
        <v>2020</v>
      </c>
      <c r="D38" s="5" t="s">
        <v>458</v>
      </c>
      <c r="E38" s="203" t="s">
        <v>935</v>
      </c>
      <c r="F38" s="16">
        <f t="shared" si="0"/>
        <v>40</v>
      </c>
    </row>
    <row r="39" spans="1:6" ht="29">
      <c r="A39" s="5">
        <v>30</v>
      </c>
      <c r="B39" s="528" t="s">
        <v>1434</v>
      </c>
      <c r="C39" s="509">
        <v>2019</v>
      </c>
      <c r="D39" s="5" t="s">
        <v>458</v>
      </c>
      <c r="E39" s="203" t="s">
        <v>935</v>
      </c>
      <c r="F39" s="16">
        <f t="shared" si="0"/>
        <v>40</v>
      </c>
    </row>
    <row r="40" spans="1:6" ht="43.5">
      <c r="A40" s="5">
        <v>31</v>
      </c>
      <c r="B40" s="528" t="s">
        <v>1484</v>
      </c>
      <c r="C40" s="509">
        <v>2019</v>
      </c>
      <c r="D40" s="5" t="s">
        <v>458</v>
      </c>
      <c r="E40" s="203" t="s">
        <v>936</v>
      </c>
      <c r="F40" s="16">
        <f t="shared" si="0"/>
        <v>30</v>
      </c>
    </row>
    <row r="41" spans="1:6" ht="29">
      <c r="A41" s="5">
        <v>32</v>
      </c>
      <c r="B41" s="528" t="s">
        <v>1483</v>
      </c>
      <c r="C41" s="509">
        <v>2019</v>
      </c>
      <c r="D41" s="5" t="s">
        <v>458</v>
      </c>
      <c r="E41" s="203" t="s">
        <v>936</v>
      </c>
      <c r="F41" s="16">
        <f t="shared" si="0"/>
        <v>30</v>
      </c>
    </row>
    <row r="42" spans="1:6" ht="29">
      <c r="A42" s="5">
        <v>33</v>
      </c>
      <c r="B42" s="528" t="s">
        <v>1435</v>
      </c>
      <c r="C42" s="509">
        <v>2019</v>
      </c>
      <c r="D42" s="5" t="s">
        <v>458</v>
      </c>
      <c r="E42" s="203" t="s">
        <v>936</v>
      </c>
      <c r="F42" s="16">
        <f t="shared" si="0"/>
        <v>30</v>
      </c>
    </row>
    <row r="43" spans="1:6" ht="43.5">
      <c r="A43" s="5">
        <v>34</v>
      </c>
      <c r="B43" s="528" t="s">
        <v>1482</v>
      </c>
      <c r="C43" s="509">
        <v>2019</v>
      </c>
      <c r="D43" s="5" t="s">
        <v>458</v>
      </c>
      <c r="E43" s="203" t="s">
        <v>936</v>
      </c>
      <c r="F43" s="16">
        <f t="shared" si="0"/>
        <v>30</v>
      </c>
    </row>
    <row r="44" spans="1:6" ht="43.5">
      <c r="A44" s="5">
        <v>35</v>
      </c>
      <c r="B44" s="528" t="s">
        <v>1481</v>
      </c>
      <c r="C44" s="509">
        <v>2019</v>
      </c>
      <c r="D44" s="5" t="s">
        <v>458</v>
      </c>
      <c r="E44" s="203" t="s">
        <v>936</v>
      </c>
      <c r="F44" s="16">
        <f t="shared" si="0"/>
        <v>30</v>
      </c>
    </row>
    <row r="45" spans="1:6" ht="43.5">
      <c r="A45" s="5">
        <v>36</v>
      </c>
      <c r="B45" s="528" t="s">
        <v>1480</v>
      </c>
      <c r="C45" s="509">
        <v>2019</v>
      </c>
      <c r="D45" s="5" t="s">
        <v>458</v>
      </c>
      <c r="E45" s="203" t="s">
        <v>936</v>
      </c>
      <c r="F45" s="16">
        <f t="shared" si="0"/>
        <v>30</v>
      </c>
    </row>
    <row r="46" spans="1:6" ht="43.5">
      <c r="A46" s="5">
        <v>37</v>
      </c>
      <c r="B46" s="528" t="s">
        <v>1479</v>
      </c>
      <c r="C46" s="509">
        <v>2019</v>
      </c>
      <c r="D46" s="5" t="s">
        <v>458</v>
      </c>
      <c r="E46" s="203" t="s">
        <v>936</v>
      </c>
      <c r="F46" s="16">
        <f t="shared" si="0"/>
        <v>30</v>
      </c>
    </row>
    <row r="47" spans="1:6" ht="43.5">
      <c r="A47" s="5">
        <v>38</v>
      </c>
      <c r="B47" s="528" t="s">
        <v>1478</v>
      </c>
      <c r="C47" s="509">
        <v>2019</v>
      </c>
      <c r="D47" s="5" t="s">
        <v>458</v>
      </c>
      <c r="E47" s="203" t="s">
        <v>936</v>
      </c>
      <c r="F47" s="16">
        <f t="shared" si="0"/>
        <v>30</v>
      </c>
    </row>
    <row r="48" spans="1:6" ht="43.5">
      <c r="A48" s="5">
        <v>39</v>
      </c>
      <c r="B48" s="528" t="s">
        <v>1477</v>
      </c>
      <c r="C48" s="509">
        <v>2019</v>
      </c>
      <c r="D48" s="5" t="s">
        <v>458</v>
      </c>
      <c r="E48" s="203" t="s">
        <v>936</v>
      </c>
      <c r="F48" s="16">
        <f t="shared" si="0"/>
        <v>30</v>
      </c>
    </row>
    <row r="49" spans="1:6" ht="43.5">
      <c r="A49" s="5">
        <v>40</v>
      </c>
      <c r="B49" s="528" t="s">
        <v>1476</v>
      </c>
      <c r="C49" s="509">
        <v>2018</v>
      </c>
      <c r="D49" s="5" t="s">
        <v>458</v>
      </c>
      <c r="E49" s="203" t="s">
        <v>936</v>
      </c>
      <c r="F49" s="16">
        <f t="shared" si="0"/>
        <v>30</v>
      </c>
    </row>
    <row r="50" spans="1:6" ht="43.5">
      <c r="A50" s="5">
        <v>41</v>
      </c>
      <c r="B50" s="528" t="s">
        <v>1475</v>
      </c>
      <c r="C50" s="509">
        <v>2018</v>
      </c>
      <c r="D50" s="5" t="s">
        <v>458</v>
      </c>
      <c r="E50" s="203" t="s">
        <v>935</v>
      </c>
      <c r="F50" s="16">
        <f t="shared" si="0"/>
        <v>40</v>
      </c>
    </row>
    <row r="51" spans="1:6" ht="43.5">
      <c r="A51" s="5">
        <v>42</v>
      </c>
      <c r="B51" s="528" t="s">
        <v>1474</v>
      </c>
      <c r="C51" s="509">
        <v>2018</v>
      </c>
      <c r="D51" s="5" t="s">
        <v>457</v>
      </c>
      <c r="E51" s="203" t="s">
        <v>936</v>
      </c>
      <c r="F51" s="16">
        <f t="shared" si="0"/>
        <v>30</v>
      </c>
    </row>
    <row r="52" spans="1:6" ht="29">
      <c r="A52" s="5">
        <v>43</v>
      </c>
      <c r="B52" s="528" t="s">
        <v>1473</v>
      </c>
      <c r="C52" s="509">
        <v>2018</v>
      </c>
      <c r="D52" s="5" t="s">
        <v>458</v>
      </c>
      <c r="E52" s="203" t="s">
        <v>936</v>
      </c>
      <c r="F52" s="16">
        <f t="shared" si="0"/>
        <v>30</v>
      </c>
    </row>
    <row r="53" spans="1:6" ht="29">
      <c r="A53" s="5">
        <v>44</v>
      </c>
      <c r="B53" s="528" t="s">
        <v>1472</v>
      </c>
      <c r="C53" s="509">
        <v>2018</v>
      </c>
      <c r="D53" s="5" t="s">
        <v>458</v>
      </c>
      <c r="E53" s="203" t="s">
        <v>936</v>
      </c>
      <c r="F53" s="16">
        <f t="shared" si="0"/>
        <v>30</v>
      </c>
    </row>
    <row r="54" spans="1:6" ht="29">
      <c r="A54" s="5">
        <v>45</v>
      </c>
      <c r="B54" s="528" t="s">
        <v>1436</v>
      </c>
      <c r="C54" s="509">
        <v>2018</v>
      </c>
      <c r="D54" s="5" t="s">
        <v>458</v>
      </c>
      <c r="E54" s="203" t="s">
        <v>936</v>
      </c>
      <c r="F54" s="16">
        <f t="shared" si="0"/>
        <v>30</v>
      </c>
    </row>
    <row r="55" spans="1:6" ht="43.5">
      <c r="A55" s="5">
        <v>46</v>
      </c>
      <c r="B55" s="528" t="s">
        <v>1471</v>
      </c>
      <c r="C55" s="509">
        <v>2018</v>
      </c>
      <c r="D55" s="5" t="s">
        <v>458</v>
      </c>
      <c r="E55" s="203" t="s">
        <v>936</v>
      </c>
      <c r="F55" s="16">
        <f t="shared" si="0"/>
        <v>30</v>
      </c>
    </row>
    <row r="56" spans="1:6" ht="29">
      <c r="A56" s="5">
        <v>47</v>
      </c>
      <c r="B56" s="528" t="s">
        <v>1470</v>
      </c>
      <c r="C56" s="509">
        <v>2018</v>
      </c>
      <c r="D56" s="5" t="s">
        <v>458</v>
      </c>
      <c r="E56" s="203" t="s">
        <v>936</v>
      </c>
      <c r="F56" s="16">
        <f t="shared" si="0"/>
        <v>30</v>
      </c>
    </row>
    <row r="57" spans="1:6" ht="29">
      <c r="A57" s="5">
        <v>48</v>
      </c>
      <c r="B57" s="528" t="s">
        <v>1469</v>
      </c>
      <c r="C57" s="509">
        <v>2018</v>
      </c>
      <c r="D57" s="5" t="s">
        <v>458</v>
      </c>
      <c r="E57" s="203" t="s">
        <v>936</v>
      </c>
      <c r="F57" s="16">
        <f t="shared" si="0"/>
        <v>30</v>
      </c>
    </row>
    <row r="58" spans="1:6" ht="29">
      <c r="A58" s="5">
        <v>49</v>
      </c>
      <c r="B58" s="528" t="s">
        <v>1468</v>
      </c>
      <c r="C58" s="509">
        <v>2018</v>
      </c>
      <c r="D58" s="5" t="s">
        <v>458</v>
      </c>
      <c r="E58" s="203" t="s">
        <v>936</v>
      </c>
      <c r="F58" s="16">
        <f t="shared" si="0"/>
        <v>30</v>
      </c>
    </row>
    <row r="59" spans="1:6" ht="29">
      <c r="A59" s="5">
        <v>50</v>
      </c>
      <c r="B59" s="528" t="s">
        <v>1467</v>
      </c>
      <c r="C59" s="509">
        <v>2018</v>
      </c>
      <c r="D59" s="5" t="s">
        <v>458</v>
      </c>
      <c r="E59" s="203" t="s">
        <v>935</v>
      </c>
      <c r="F59" s="16">
        <f t="shared" si="0"/>
        <v>40</v>
      </c>
    </row>
    <row r="60" spans="1:6" ht="43.5">
      <c r="A60" s="5">
        <v>51</v>
      </c>
      <c r="B60" s="528" t="s">
        <v>1466</v>
      </c>
      <c r="C60" s="509">
        <v>2018</v>
      </c>
      <c r="D60" s="5" t="s">
        <v>458</v>
      </c>
      <c r="E60" s="203" t="s">
        <v>936</v>
      </c>
      <c r="F60" s="16">
        <f t="shared" si="0"/>
        <v>30</v>
      </c>
    </row>
    <row r="61" spans="1:6" ht="43.5">
      <c r="A61" s="5">
        <v>52</v>
      </c>
      <c r="B61" s="528" t="s">
        <v>1465</v>
      </c>
      <c r="C61" s="509">
        <v>2018</v>
      </c>
      <c r="D61" s="5" t="s">
        <v>458</v>
      </c>
      <c r="E61" s="203" t="s">
        <v>936</v>
      </c>
      <c r="F61" s="16">
        <f t="shared" si="0"/>
        <v>30</v>
      </c>
    </row>
    <row r="62" spans="1:6" ht="29">
      <c r="A62" s="5">
        <v>53</v>
      </c>
      <c r="B62" s="528" t="s">
        <v>1464</v>
      </c>
      <c r="C62" s="509">
        <v>2018</v>
      </c>
      <c r="D62" s="5" t="s">
        <v>458</v>
      </c>
      <c r="E62" s="203" t="s">
        <v>936</v>
      </c>
      <c r="F62" s="16">
        <f t="shared" si="0"/>
        <v>30</v>
      </c>
    </row>
    <row r="63" spans="1:6" ht="43.5">
      <c r="A63" s="5">
        <v>54</v>
      </c>
      <c r="B63" s="528" t="s">
        <v>1463</v>
      </c>
      <c r="C63" s="509">
        <v>2018</v>
      </c>
      <c r="D63" s="5" t="s">
        <v>458</v>
      </c>
      <c r="E63" s="203" t="s">
        <v>936</v>
      </c>
      <c r="F63" s="16">
        <f t="shared" si="0"/>
        <v>30</v>
      </c>
    </row>
    <row r="64" spans="1:6" ht="29">
      <c r="A64" s="5">
        <v>55</v>
      </c>
      <c r="B64" s="528" t="s">
        <v>1462</v>
      </c>
      <c r="C64" s="509">
        <v>2018</v>
      </c>
      <c r="D64" s="5" t="s">
        <v>458</v>
      </c>
      <c r="E64" s="203" t="s">
        <v>936</v>
      </c>
      <c r="F64" s="16">
        <f t="shared" si="0"/>
        <v>30</v>
      </c>
    </row>
    <row r="65" spans="1:6" ht="58">
      <c r="A65" s="5">
        <v>56</v>
      </c>
      <c r="B65" s="528" t="s">
        <v>1461</v>
      </c>
      <c r="C65" s="509">
        <v>2017</v>
      </c>
      <c r="D65" s="5" t="s">
        <v>458</v>
      </c>
      <c r="E65" s="203" t="s">
        <v>936</v>
      </c>
      <c r="F65" s="16">
        <f t="shared" si="0"/>
        <v>30</v>
      </c>
    </row>
    <row r="66" spans="1:6" ht="29">
      <c r="A66" s="5">
        <v>57</v>
      </c>
      <c r="B66" s="528" t="s">
        <v>1460</v>
      </c>
      <c r="C66" s="509">
        <v>2017</v>
      </c>
      <c r="D66" s="5" t="s">
        <v>458</v>
      </c>
      <c r="E66" s="203" t="s">
        <v>936</v>
      </c>
      <c r="F66" s="16">
        <f t="shared" si="0"/>
        <v>30</v>
      </c>
    </row>
    <row r="67" spans="1:6" ht="29">
      <c r="A67" s="5">
        <v>58</v>
      </c>
      <c r="B67" s="528" t="s">
        <v>1459</v>
      </c>
      <c r="C67" s="509">
        <v>2017</v>
      </c>
      <c r="D67" s="5" t="s">
        <v>458</v>
      </c>
      <c r="E67" s="203" t="s">
        <v>936</v>
      </c>
      <c r="F67" s="16">
        <f t="shared" si="0"/>
        <v>30</v>
      </c>
    </row>
    <row r="68" spans="1:6" ht="29">
      <c r="A68" s="5">
        <v>59</v>
      </c>
      <c r="B68" s="528" t="s">
        <v>1458</v>
      </c>
      <c r="C68" s="509">
        <v>2017</v>
      </c>
      <c r="D68" s="5" t="s">
        <v>458</v>
      </c>
      <c r="E68" s="203" t="s">
        <v>936</v>
      </c>
      <c r="F68" s="16">
        <f t="shared" si="0"/>
        <v>30</v>
      </c>
    </row>
    <row r="69" spans="1:6" ht="43.5">
      <c r="A69" s="5">
        <v>60</v>
      </c>
      <c r="B69" s="528" t="s">
        <v>1457</v>
      </c>
      <c r="C69" s="509">
        <v>2017</v>
      </c>
      <c r="D69" s="5" t="s">
        <v>458</v>
      </c>
      <c r="E69" s="203" t="s">
        <v>936</v>
      </c>
      <c r="F69" s="16">
        <f t="shared" si="0"/>
        <v>30</v>
      </c>
    </row>
    <row r="70" spans="1:6" ht="29">
      <c r="A70" s="5">
        <v>61</v>
      </c>
      <c r="B70" s="528" t="s">
        <v>1456</v>
      </c>
      <c r="C70" s="509">
        <v>2017</v>
      </c>
      <c r="D70" s="5" t="s">
        <v>458</v>
      </c>
      <c r="E70" s="203" t="s">
        <v>936</v>
      </c>
      <c r="F70" s="16">
        <f t="shared" si="0"/>
        <v>30</v>
      </c>
    </row>
    <row r="71" spans="1:6" ht="29">
      <c r="A71" s="5">
        <v>62</v>
      </c>
      <c r="B71" s="528" t="s">
        <v>1455</v>
      </c>
      <c r="C71" s="509">
        <v>2017</v>
      </c>
      <c r="D71" s="5" t="s">
        <v>458</v>
      </c>
      <c r="E71" s="203" t="s">
        <v>936</v>
      </c>
      <c r="F71" s="16">
        <f t="shared" si="0"/>
        <v>30</v>
      </c>
    </row>
    <row r="72" spans="1:6" ht="29">
      <c r="A72" s="5">
        <v>63</v>
      </c>
      <c r="B72" s="528" t="s">
        <v>1437</v>
      </c>
      <c r="C72" s="509">
        <v>2017</v>
      </c>
      <c r="D72" s="5" t="s">
        <v>459</v>
      </c>
      <c r="E72" s="203" t="s">
        <v>935</v>
      </c>
      <c r="F72" s="16">
        <f t="shared" si="0"/>
        <v>30</v>
      </c>
    </row>
    <row r="73" spans="1:6" ht="43.5">
      <c r="A73" s="5">
        <v>64</v>
      </c>
      <c r="B73" s="528" t="s">
        <v>1454</v>
      </c>
      <c r="C73" s="509">
        <v>2017</v>
      </c>
      <c r="D73" s="5" t="s">
        <v>459</v>
      </c>
      <c r="E73" s="203" t="s">
        <v>935</v>
      </c>
      <c r="F73" s="16">
        <f t="shared" si="0"/>
        <v>30</v>
      </c>
    </row>
    <row r="74" spans="1:6">
      <c r="A74" s="5">
        <v>65</v>
      </c>
      <c r="B74" s="528" t="s">
        <v>1438</v>
      </c>
      <c r="C74" s="509">
        <v>2017</v>
      </c>
      <c r="D74" s="5" t="s">
        <v>458</v>
      </c>
      <c r="E74" s="203" t="s">
        <v>936</v>
      </c>
      <c r="F74" s="16">
        <f t="shared" ref="F74:F137" si="1">IF(OR($B74="",$C74="",$C74&lt;an_initial,$C74&gt;an_final,),"",
 (INDEX(ii511punctaje, MATCH(D74,ii511anvergură,0), MATCH(E74,ii511rol,0) ))
)</f>
        <v>30</v>
      </c>
    </row>
    <row r="75" spans="1:6" ht="29">
      <c r="A75" s="5">
        <v>66</v>
      </c>
      <c r="B75" s="528" t="s">
        <v>1453</v>
      </c>
      <c r="C75" s="509">
        <v>2017</v>
      </c>
      <c r="D75" s="5" t="s">
        <v>458</v>
      </c>
      <c r="E75" s="203" t="s">
        <v>936</v>
      </c>
      <c r="F75" s="16">
        <f t="shared" si="1"/>
        <v>30</v>
      </c>
    </row>
    <row r="76" spans="1:6" ht="43.5">
      <c r="A76" s="5">
        <v>67</v>
      </c>
      <c r="B76" s="528" t="s">
        <v>1452</v>
      </c>
      <c r="C76" s="509">
        <v>2017</v>
      </c>
      <c r="D76" s="5" t="s">
        <v>458</v>
      </c>
      <c r="E76" s="203" t="s">
        <v>936</v>
      </c>
      <c r="F76" s="16">
        <f t="shared" si="1"/>
        <v>30</v>
      </c>
    </row>
    <row r="77" spans="1:6" ht="29">
      <c r="A77" s="5">
        <v>68</v>
      </c>
      <c r="B77" s="528" t="s">
        <v>1451</v>
      </c>
      <c r="C77" s="509">
        <v>2017</v>
      </c>
      <c r="D77" s="5" t="s">
        <v>458</v>
      </c>
      <c r="E77" s="203" t="s">
        <v>936</v>
      </c>
      <c r="F77" s="16">
        <f t="shared" si="1"/>
        <v>30</v>
      </c>
    </row>
    <row r="78" spans="1:6" ht="43.5">
      <c r="A78" s="5">
        <v>69</v>
      </c>
      <c r="B78" s="528" t="s">
        <v>1445</v>
      </c>
      <c r="C78" s="509">
        <v>2017</v>
      </c>
      <c r="D78" s="5" t="s">
        <v>458</v>
      </c>
      <c r="E78" s="203" t="s">
        <v>936</v>
      </c>
      <c r="F78" s="16">
        <f t="shared" si="1"/>
        <v>30</v>
      </c>
    </row>
    <row r="79" spans="1:6" ht="29">
      <c r="A79" s="5">
        <v>70</v>
      </c>
      <c r="B79" s="528" t="s">
        <v>1450</v>
      </c>
      <c r="C79" s="509">
        <v>2017</v>
      </c>
      <c r="D79" s="5" t="s">
        <v>458</v>
      </c>
      <c r="E79" s="203" t="s">
        <v>936</v>
      </c>
      <c r="F79" s="16">
        <f t="shared" si="1"/>
        <v>30</v>
      </c>
    </row>
    <row r="80" spans="1:6" ht="29">
      <c r="A80" s="5">
        <v>71</v>
      </c>
      <c r="B80" s="528" t="s">
        <v>1449</v>
      </c>
      <c r="C80" s="509">
        <v>2017</v>
      </c>
      <c r="D80" s="5" t="s">
        <v>458</v>
      </c>
      <c r="E80" s="203" t="s">
        <v>936</v>
      </c>
      <c r="F80" s="16">
        <f t="shared" si="1"/>
        <v>30</v>
      </c>
    </row>
    <row r="81" spans="1:6" ht="29">
      <c r="A81" s="5">
        <v>72</v>
      </c>
      <c r="B81" s="528" t="s">
        <v>1448</v>
      </c>
      <c r="C81" s="509">
        <v>2017</v>
      </c>
      <c r="D81" s="5" t="s">
        <v>458</v>
      </c>
      <c r="E81" s="203" t="s">
        <v>936</v>
      </c>
      <c r="F81" s="16">
        <f t="shared" si="1"/>
        <v>30</v>
      </c>
    </row>
    <row r="82" spans="1:6" ht="29">
      <c r="A82" s="5">
        <v>73</v>
      </c>
      <c r="B82" s="528" t="s">
        <v>1447</v>
      </c>
      <c r="C82" s="509">
        <v>2017</v>
      </c>
      <c r="D82" s="5" t="s">
        <v>458</v>
      </c>
      <c r="E82" s="203" t="s">
        <v>936</v>
      </c>
      <c r="F82" s="16">
        <f t="shared" si="1"/>
        <v>30</v>
      </c>
    </row>
    <row r="83" spans="1:6" ht="29">
      <c r="A83" s="5">
        <v>74</v>
      </c>
      <c r="B83" s="528" t="s">
        <v>1446</v>
      </c>
      <c r="C83" s="509">
        <v>2017</v>
      </c>
      <c r="D83" s="5" t="s">
        <v>458</v>
      </c>
      <c r="E83" s="203" t="s">
        <v>936</v>
      </c>
      <c r="F83" s="16">
        <f t="shared" si="1"/>
        <v>30</v>
      </c>
    </row>
    <row r="84" spans="1:6" ht="43.5">
      <c r="A84" s="5">
        <v>75</v>
      </c>
      <c r="B84" s="528" t="s">
        <v>1499</v>
      </c>
      <c r="C84" s="509">
        <v>2017</v>
      </c>
      <c r="D84" s="5" t="s">
        <v>458</v>
      </c>
      <c r="E84" s="203" t="s">
        <v>936</v>
      </c>
      <c r="F84" s="16">
        <f t="shared" si="1"/>
        <v>30</v>
      </c>
    </row>
    <row r="85" spans="1:6" ht="43.5">
      <c r="A85" s="5">
        <v>76</v>
      </c>
      <c r="B85" s="528" t="s">
        <v>1445</v>
      </c>
      <c r="C85" s="509">
        <v>2017</v>
      </c>
      <c r="D85" s="5" t="s">
        <v>458</v>
      </c>
      <c r="E85" s="203" t="s">
        <v>936</v>
      </c>
      <c r="F85" s="16">
        <f t="shared" si="1"/>
        <v>30</v>
      </c>
    </row>
    <row r="86" spans="1:6" ht="43.5">
      <c r="A86" s="5">
        <v>77</v>
      </c>
      <c r="B86" s="528" t="s">
        <v>1444</v>
      </c>
      <c r="C86" s="509">
        <v>2017</v>
      </c>
      <c r="D86" s="5" t="s">
        <v>458</v>
      </c>
      <c r="E86" s="203" t="s">
        <v>936</v>
      </c>
      <c r="F86" s="16">
        <f t="shared" si="1"/>
        <v>30</v>
      </c>
    </row>
    <row r="87" spans="1:6" ht="43.5">
      <c r="A87" s="5">
        <v>78</v>
      </c>
      <c r="B87" s="528" t="s">
        <v>1443</v>
      </c>
      <c r="C87" s="509">
        <v>2017</v>
      </c>
      <c r="D87" s="5" t="s">
        <v>458</v>
      </c>
      <c r="E87" s="203" t="s">
        <v>936</v>
      </c>
      <c r="F87" s="16">
        <f t="shared" si="1"/>
        <v>30</v>
      </c>
    </row>
    <row r="88" spans="1:6" ht="29">
      <c r="A88" s="5">
        <v>79</v>
      </c>
      <c r="B88" s="528" t="s">
        <v>1442</v>
      </c>
      <c r="C88" s="509">
        <v>2017</v>
      </c>
      <c r="D88" s="5" t="s">
        <v>458</v>
      </c>
      <c r="E88" s="203" t="s">
        <v>936</v>
      </c>
      <c r="F88" s="16">
        <f t="shared" si="1"/>
        <v>30</v>
      </c>
    </row>
    <row r="89" spans="1:6" ht="43.5">
      <c r="A89" s="5">
        <v>80</v>
      </c>
      <c r="B89" s="528" t="s">
        <v>1441</v>
      </c>
      <c r="C89" s="509">
        <v>2017</v>
      </c>
      <c r="D89" s="5" t="s">
        <v>458</v>
      </c>
      <c r="E89" s="203" t="s">
        <v>936</v>
      </c>
      <c r="F89" s="16">
        <f t="shared" si="1"/>
        <v>30</v>
      </c>
    </row>
    <row r="90" spans="1:6" ht="43.5">
      <c r="A90" s="5">
        <v>81</v>
      </c>
      <c r="B90" s="528" t="s">
        <v>1440</v>
      </c>
      <c r="C90" s="509">
        <v>2017</v>
      </c>
      <c r="D90" s="5" t="s">
        <v>458</v>
      </c>
      <c r="E90" s="203" t="s">
        <v>936</v>
      </c>
      <c r="F90" s="16">
        <f t="shared" si="1"/>
        <v>30</v>
      </c>
    </row>
    <row r="91" spans="1:6" ht="43.5">
      <c r="A91" s="5">
        <v>82</v>
      </c>
      <c r="B91" s="528" t="s">
        <v>1439</v>
      </c>
      <c r="C91" s="509">
        <v>2017</v>
      </c>
      <c r="D91" s="5" t="s">
        <v>458</v>
      </c>
      <c r="E91" s="203" t="s">
        <v>936</v>
      </c>
      <c r="F91" s="16">
        <f t="shared" si="1"/>
        <v>30</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(INDEX(ii511punctaje, MATCH(D138,ii511anvergură,0), MATCH(E138,ii511rol,0)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(INDEX(ii511punctaje, MATCH(D202,ii511anvergură,0), MATCH(E202,ii511rol,0)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uYemlrwiLIO919P6198qiDhkVYpUNNE5inWEOswh4k+UjFf5mAiEfycs6XkI1JoQ+hGcOLy83OEFv6mhpQMCVg==" saltValue="44LjCptehTlkkNanlBq9jA=="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topLeftCell="A12" zoomScaleNormal="100" workbookViewId="0">
      <selection activeCell="G13" sqref="G13"/>
    </sheetView>
  </sheetViews>
  <sheetFormatPr defaultColWidth="9.08984375" defaultRowHeight="15.5"/>
  <cols>
    <col min="1" max="1" width="5.6328125" style="64" customWidth="1"/>
    <col min="2" max="2" width="44.453125" style="64" customWidth="1"/>
    <col min="3" max="3" width="9.90625" style="389" customWidth="1"/>
    <col min="4" max="4" width="20.08984375" style="64" customWidth="1"/>
    <col min="5" max="5" width="46.08984375" style="64" customWidth="1"/>
    <col min="6" max="6" width="13.6328125" style="64" customWidth="1"/>
    <col min="7" max="16384" width="9.08984375" style="64"/>
  </cols>
  <sheetData>
    <row r="1" spans="1:6" s="60" customFormat="1">
      <c r="A1" s="59" t="s">
        <v>483</v>
      </c>
      <c r="C1" s="62"/>
      <c r="D1" s="61"/>
      <c r="E1" s="61"/>
      <c r="F1" s="63"/>
    </row>
    <row r="2" spans="1:6" s="60" customFormat="1">
      <c r="A2" s="610" t="s">
        <v>450</v>
      </c>
      <c r="B2" s="610"/>
      <c r="C2" s="62"/>
      <c r="D2" s="61"/>
      <c r="E2" s="61"/>
      <c r="F2" s="63"/>
    </row>
    <row r="3" spans="1:6">
      <c r="A3" s="611" t="s">
        <v>905</v>
      </c>
      <c r="B3" s="611"/>
      <c r="C3" s="611"/>
      <c r="D3" s="611"/>
      <c r="E3" s="611"/>
      <c r="F3" s="611"/>
    </row>
    <row r="4" spans="1:6" ht="68.25" customHeight="1">
      <c r="A4" s="560" t="s">
        <v>938</v>
      </c>
      <c r="B4" s="560"/>
      <c r="C4" s="560"/>
      <c r="D4" s="560"/>
      <c r="E4" s="560"/>
      <c r="F4" s="560"/>
    </row>
    <row r="6" spans="1:6" s="60" customFormat="1" ht="13.5" customHeight="1">
      <c r="A6" s="64"/>
      <c r="B6" s="64"/>
      <c r="C6" s="392"/>
      <c r="D6" s="64"/>
      <c r="E6" s="64"/>
      <c r="F6" s="347" t="str">
        <f>CONCATENATE(functie," ",nume_candidat)</f>
        <v>Șef de lucrări Cristina-Maria POVIAN</v>
      </c>
    </row>
    <row r="7" spans="1:6" ht="15" customHeight="1">
      <c r="A7" s="551" t="s">
        <v>338</v>
      </c>
      <c r="B7" s="551" t="s">
        <v>1031</v>
      </c>
      <c r="C7" s="551" t="s">
        <v>2</v>
      </c>
      <c r="D7" s="551" t="s">
        <v>460</v>
      </c>
      <c r="E7" s="551" t="s">
        <v>816</v>
      </c>
      <c r="F7" s="552" t="s">
        <v>544</v>
      </c>
    </row>
    <row r="8" spans="1:6">
      <c r="A8" s="551"/>
      <c r="B8" s="551"/>
      <c r="C8" s="551"/>
      <c r="D8" s="551"/>
      <c r="E8" s="551"/>
      <c r="F8" s="553"/>
    </row>
    <row r="9" spans="1:6">
      <c r="A9" s="88"/>
      <c r="B9" s="65"/>
      <c r="C9" s="162"/>
      <c r="D9" s="74"/>
      <c r="E9" s="74"/>
      <c r="F9" s="148">
        <f>SUMIF(F10:F1010,"&gt;0")</f>
        <v>75</v>
      </c>
    </row>
    <row r="10" spans="1:6" ht="31">
      <c r="A10" s="5">
        <v>1</v>
      </c>
      <c r="B10" s="6" t="s">
        <v>1263</v>
      </c>
      <c r="C10" s="503">
        <v>2017</v>
      </c>
      <c r="D10" s="6" t="s">
        <v>467</v>
      </c>
      <c r="E10" s="6" t="s">
        <v>937</v>
      </c>
      <c r="F10" s="16">
        <f t="shared" ref="F10:F73" si="0">IF(OR($B10="",$C10="",$C10&lt;an_initial,$C10&gt;an_final,),"",
 (INDEX(ii512punctaje, MATCH(D10,ii512anvergură,0), MATCH(E10,ii512rol,0) ))
)</f>
        <v>20</v>
      </c>
    </row>
    <row r="11" spans="1:6" s="80" customFormat="1" ht="139.5">
      <c r="A11" s="5">
        <v>2</v>
      </c>
      <c r="B11" s="6" t="s">
        <v>1390</v>
      </c>
      <c r="C11" s="503">
        <v>2021</v>
      </c>
      <c r="D11" s="6" t="s">
        <v>468</v>
      </c>
      <c r="E11" s="6" t="s">
        <v>937</v>
      </c>
      <c r="F11" s="16">
        <f t="shared" si="0"/>
        <v>10</v>
      </c>
    </row>
    <row r="12" spans="1:6" ht="77.5">
      <c r="A12" s="5">
        <v>3</v>
      </c>
      <c r="B12" s="6" t="s">
        <v>1391</v>
      </c>
      <c r="C12" s="503">
        <v>2017</v>
      </c>
      <c r="D12" s="6" t="s">
        <v>466</v>
      </c>
      <c r="E12" s="6" t="s">
        <v>937</v>
      </c>
      <c r="F12" s="16">
        <f t="shared" si="0"/>
        <v>15</v>
      </c>
    </row>
    <row r="13" spans="1:6" ht="77.5">
      <c r="A13" s="5">
        <v>4</v>
      </c>
      <c r="B13" s="7" t="s">
        <v>1500</v>
      </c>
      <c r="C13" s="391">
        <v>2017</v>
      </c>
      <c r="D13" s="7" t="s">
        <v>467</v>
      </c>
      <c r="E13" s="7" t="s">
        <v>937</v>
      </c>
      <c r="F13" s="16">
        <f t="shared" si="0"/>
        <v>20</v>
      </c>
    </row>
    <row r="14" spans="1:6" ht="93">
      <c r="A14" s="5">
        <v>5</v>
      </c>
      <c r="B14" s="7" t="s">
        <v>1501</v>
      </c>
      <c r="C14" s="391">
        <v>2017</v>
      </c>
      <c r="D14" s="5" t="s">
        <v>468</v>
      </c>
      <c r="E14" s="203" t="s">
        <v>937</v>
      </c>
      <c r="F14" s="16">
        <f t="shared" si="0"/>
        <v>10</v>
      </c>
    </row>
    <row r="15" spans="1:6">
      <c r="A15" s="5">
        <v>6</v>
      </c>
      <c r="B15" s="7"/>
      <c r="C15" s="391"/>
      <c r="D15" s="5"/>
      <c r="E15" s="203"/>
      <c r="F15" s="16" t="str">
        <f t="shared" si="0"/>
        <v/>
      </c>
    </row>
    <row r="16" spans="1:6">
      <c r="A16" s="5">
        <v>7</v>
      </c>
      <c r="B16" s="6"/>
      <c r="C16" s="390"/>
      <c r="D16" s="5"/>
      <c r="E16" s="203"/>
      <c r="F16" s="16" t="str">
        <f t="shared" si="0"/>
        <v/>
      </c>
    </row>
    <row r="17" spans="1:6">
      <c r="A17" s="5">
        <v>8</v>
      </c>
      <c r="B17" s="7"/>
      <c r="C17" s="391"/>
      <c r="D17" s="5"/>
      <c r="E17" s="203"/>
      <c r="F17" s="16" t="str">
        <f t="shared" si="0"/>
        <v/>
      </c>
    </row>
    <row r="18" spans="1:6">
      <c r="A18" s="5">
        <v>9</v>
      </c>
      <c r="B18" s="7"/>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(INDEX(ii512punctaje, MATCH(D74,ii512anvergură,0), MATCH(E74,ii512rol,0)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(INDEX(ii512punctaje, MATCH(D138,ii512anvergură,0), MATCH(E138,ii512rol,0)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(INDEX(ii512punctaje, MATCH(D202,ii512anvergură,0), MATCH(E202,ii512rol,0)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vyu+o3gloWclrjD0uQXL7zU4+UxdHDV4arItYroTjTnvjqyQ4iesPJ69plblbWbEn7cEVPT5o2SFbTsKH6F+CA==" saltValue="DtUU8bRz5KIvxi1TXH2VMg=="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topLeftCell="A145" zoomScale="80" zoomScaleNormal="80" workbookViewId="0">
      <selection activeCell="B169" sqref="B169"/>
    </sheetView>
  </sheetViews>
  <sheetFormatPr defaultColWidth="9.08984375" defaultRowHeight="14.5"/>
  <cols>
    <col min="1" max="1" width="6.90625" style="287" customWidth="1"/>
    <col min="2" max="2" width="104.453125" style="231" customWidth="1"/>
    <col min="3" max="3" width="20" style="453" customWidth="1"/>
    <col min="4" max="4" width="15.90625" style="496" customWidth="1"/>
    <col min="5" max="5" width="93.6328125" style="231" bestFit="1" customWidth="1"/>
    <col min="6" max="16384" width="9.08984375" style="231"/>
  </cols>
  <sheetData>
    <row r="1" spans="1:6" s="224" customFormat="1">
      <c r="A1" s="221" t="s">
        <v>483</v>
      </c>
      <c r="B1" s="222"/>
      <c r="C1" s="439"/>
      <c r="D1" s="467"/>
      <c r="E1" s="223"/>
      <c r="F1" s="223"/>
    </row>
    <row r="2" spans="1:6" s="224" customFormat="1">
      <c r="A2" s="159" t="str">
        <f>IF(ISBLANK(facultate), IF(ISBLANK(departament),"","Departament " &amp; departament), "Facultatea " &amp; facultate)</f>
        <v>Facultatea Arhitectură și Urbanism</v>
      </c>
      <c r="B2" s="222"/>
      <c r="C2" s="439"/>
      <c r="D2" s="467"/>
      <c r="E2" s="223"/>
      <c r="F2" s="223"/>
    </row>
    <row r="3" spans="1:6" s="224" customFormat="1">
      <c r="A3" s="159" t="str">
        <f>IF(ISBLANK(departament),"","Departamentul " &amp; departament)</f>
        <v>Departamentul Arhitectură</v>
      </c>
      <c r="B3" s="222"/>
      <c r="C3" s="439"/>
      <c r="D3" s="467"/>
      <c r="E3" s="223"/>
      <c r="F3" s="223"/>
    </row>
    <row r="4" spans="1:6" s="226" customFormat="1" ht="15.5">
      <c r="A4" s="225"/>
      <c r="B4" s="225"/>
      <c r="C4" s="288" t="str">
        <f>CONCATENATE(functie," ",nume_candidat)</f>
        <v>Șef de lucrări Cristina-Maria POVIAN</v>
      </c>
      <c r="D4" s="468"/>
    </row>
    <row r="5" spans="1:6" ht="16">
      <c r="A5" s="227" t="s">
        <v>606</v>
      </c>
      <c r="B5" s="228" t="s">
        <v>682</v>
      </c>
      <c r="C5" s="440"/>
      <c r="D5" s="469" t="s">
        <v>606</v>
      </c>
      <c r="E5" s="230"/>
    </row>
    <row r="6" spans="1:6" ht="30" customHeight="1">
      <c r="A6" s="232">
        <v>1</v>
      </c>
      <c r="B6" s="233" t="s">
        <v>683</v>
      </c>
      <c r="C6" s="441">
        <f>I.1!L9</f>
        <v>0</v>
      </c>
      <c r="D6" s="470">
        <v>100</v>
      </c>
      <c r="E6" s="234" t="s">
        <v>684</v>
      </c>
    </row>
    <row r="7" spans="1:6" ht="30" customHeight="1">
      <c r="A7" s="235">
        <v>2</v>
      </c>
      <c r="B7" s="236" t="s">
        <v>1090</v>
      </c>
      <c r="C7" s="442">
        <f>SUM(C8,C14,C20,C23)</f>
        <v>890.5</v>
      </c>
      <c r="D7" s="471" t="s">
        <v>606</v>
      </c>
      <c r="E7" s="237"/>
    </row>
    <row r="8" spans="1:6" ht="30" customHeight="1">
      <c r="A8" s="232">
        <v>2.1</v>
      </c>
      <c r="B8" s="233" t="s">
        <v>788</v>
      </c>
      <c r="C8" s="443">
        <f>SUM(C9:C13)</f>
        <v>540.5</v>
      </c>
      <c r="D8" s="472" t="s">
        <v>606</v>
      </c>
      <c r="E8" s="234" t="s">
        <v>606</v>
      </c>
    </row>
    <row r="9" spans="1:6" ht="30" customHeight="1">
      <c r="A9" s="238" t="s">
        <v>325</v>
      </c>
      <c r="B9" s="239" t="s">
        <v>789</v>
      </c>
      <c r="C9" s="444">
        <f>'I.2.1a'!$I$9</f>
        <v>0</v>
      </c>
      <c r="D9" s="430" t="s">
        <v>685</v>
      </c>
      <c r="E9" s="531" t="s">
        <v>1089</v>
      </c>
    </row>
    <row r="10" spans="1:6" ht="30" customHeight="1">
      <c r="A10" s="240" t="s">
        <v>326</v>
      </c>
      <c r="B10" s="234" t="s">
        <v>790</v>
      </c>
      <c r="C10" s="444">
        <f>'I.2.1b'!$I$9</f>
        <v>0</v>
      </c>
      <c r="D10" s="472" t="s">
        <v>686</v>
      </c>
      <c r="E10" s="532"/>
    </row>
    <row r="11" spans="1:6" ht="30" customHeight="1">
      <c r="A11" s="240" t="s">
        <v>652</v>
      </c>
      <c r="B11" s="234" t="s">
        <v>791</v>
      </c>
      <c r="C11" s="444">
        <f>'I.2.1c'!$I$9</f>
        <v>354</v>
      </c>
      <c r="D11" s="472" t="s">
        <v>687</v>
      </c>
      <c r="E11" s="532"/>
    </row>
    <row r="12" spans="1:6" ht="43.5">
      <c r="A12" s="240" t="s">
        <v>663</v>
      </c>
      <c r="B12" s="234" t="s">
        <v>792</v>
      </c>
      <c r="C12" s="444">
        <f>'I.2.1d'!$I$9</f>
        <v>0</v>
      </c>
      <c r="D12" s="472" t="s">
        <v>688</v>
      </c>
      <c r="E12" s="532"/>
    </row>
    <row r="13" spans="1:6" ht="30" customHeight="1">
      <c r="A13" s="240" t="s">
        <v>664</v>
      </c>
      <c r="B13" s="234" t="s">
        <v>804</v>
      </c>
      <c r="C13" s="444">
        <f>'I.2.1e'!$I$9</f>
        <v>186.5</v>
      </c>
      <c r="D13" s="472" t="s">
        <v>689</v>
      </c>
      <c r="E13" s="532"/>
    </row>
    <row r="14" spans="1:6" ht="30" customHeight="1">
      <c r="A14" s="232">
        <v>2.2000000000000002</v>
      </c>
      <c r="B14" s="241" t="s">
        <v>676</v>
      </c>
      <c r="C14" s="445">
        <f>SUM(C15:C19)</f>
        <v>0</v>
      </c>
      <c r="D14" s="472" t="s">
        <v>606</v>
      </c>
      <c r="E14" s="532"/>
    </row>
    <row r="15" spans="1:6" ht="30" customHeight="1">
      <c r="A15" s="240" t="s">
        <v>671</v>
      </c>
      <c r="B15" s="234" t="s">
        <v>677</v>
      </c>
      <c r="C15" s="444">
        <f>'I.2.2a'!$I$9</f>
        <v>0</v>
      </c>
      <c r="D15" s="472" t="s">
        <v>690</v>
      </c>
      <c r="E15" s="532"/>
    </row>
    <row r="16" spans="1:6" ht="30" customHeight="1">
      <c r="A16" s="240" t="s">
        <v>672</v>
      </c>
      <c r="B16" s="242" t="s">
        <v>678</v>
      </c>
      <c r="C16" s="444">
        <f>'I.2.2b'!$I$9</f>
        <v>0</v>
      </c>
      <c r="D16" s="472" t="s">
        <v>691</v>
      </c>
      <c r="E16" s="532"/>
    </row>
    <row r="17" spans="1:5" ht="30" customHeight="1">
      <c r="A17" s="240" t="s">
        <v>673</v>
      </c>
      <c r="B17" s="242" t="s">
        <v>679</v>
      </c>
      <c r="C17" s="444">
        <f>'I.2.2c'!$I$9</f>
        <v>0</v>
      </c>
      <c r="D17" s="472" t="s">
        <v>692</v>
      </c>
      <c r="E17" s="532"/>
    </row>
    <row r="18" spans="1:5" ht="30" customHeight="1">
      <c r="A18" s="240" t="s">
        <v>674</v>
      </c>
      <c r="B18" s="234" t="s">
        <v>680</v>
      </c>
      <c r="C18" s="444">
        <f>'I.2.2d'!$I$9</f>
        <v>0</v>
      </c>
      <c r="D18" s="472" t="s">
        <v>693</v>
      </c>
      <c r="E18" s="532"/>
    </row>
    <row r="19" spans="1:5" ht="30" customHeight="1">
      <c r="A19" s="240" t="s">
        <v>675</v>
      </c>
      <c r="B19" s="234" t="s">
        <v>681</v>
      </c>
      <c r="C19" s="444">
        <f>'I.2.2e'!$I$9</f>
        <v>0</v>
      </c>
      <c r="D19" s="472" t="s">
        <v>694</v>
      </c>
      <c r="E19" s="532"/>
    </row>
    <row r="20" spans="1:5" ht="30" customHeight="1">
      <c r="A20" s="232">
        <v>2.2999999999999998</v>
      </c>
      <c r="B20" s="233" t="s">
        <v>805</v>
      </c>
      <c r="C20" s="443">
        <f>SUM(C21:C22)</f>
        <v>0</v>
      </c>
      <c r="D20" s="472" t="s">
        <v>606</v>
      </c>
      <c r="E20" s="532"/>
    </row>
    <row r="21" spans="1:5" ht="30" customHeight="1">
      <c r="A21" s="240" t="s">
        <v>695</v>
      </c>
      <c r="B21" s="234" t="s">
        <v>806</v>
      </c>
      <c r="C21" s="443">
        <f>'I.2.3a'!I9</f>
        <v>0</v>
      </c>
      <c r="D21" s="472" t="s">
        <v>696</v>
      </c>
      <c r="E21" s="532"/>
    </row>
    <row r="22" spans="1:5" ht="30" customHeight="1">
      <c r="A22" s="240" t="s">
        <v>697</v>
      </c>
      <c r="B22" s="234" t="s">
        <v>807</v>
      </c>
      <c r="C22" s="443">
        <f>'I.2.3b'!I9</f>
        <v>0</v>
      </c>
      <c r="D22" s="472" t="s">
        <v>689</v>
      </c>
      <c r="E22" s="533"/>
    </row>
    <row r="23" spans="1:5" ht="30" customHeight="1">
      <c r="A23" s="232">
        <v>2.4</v>
      </c>
      <c r="B23" s="233" t="s">
        <v>698</v>
      </c>
      <c r="C23" s="441">
        <f>'I.2.4'!I9</f>
        <v>350</v>
      </c>
      <c r="D23" s="472" t="s">
        <v>699</v>
      </c>
      <c r="E23" s="233" t="s">
        <v>606</v>
      </c>
    </row>
    <row r="24" spans="1:5" ht="87">
      <c r="A24" s="235">
        <v>3</v>
      </c>
      <c r="B24" s="236" t="s">
        <v>1211</v>
      </c>
      <c r="C24" s="446">
        <f>I.3!I11</f>
        <v>100</v>
      </c>
      <c r="D24" s="430" t="s">
        <v>1092</v>
      </c>
      <c r="E24" s="239" t="s">
        <v>1091</v>
      </c>
    </row>
    <row r="25" spans="1:5" ht="30" customHeight="1">
      <c r="A25" s="232">
        <v>4</v>
      </c>
      <c r="B25" s="233" t="s">
        <v>700</v>
      </c>
      <c r="C25" s="443">
        <f>I.4!E11</f>
        <v>130</v>
      </c>
      <c r="D25" s="472">
        <v>10</v>
      </c>
      <c r="E25" s="234" t="s">
        <v>701</v>
      </c>
    </row>
    <row r="26" spans="1:5" ht="58">
      <c r="A26" s="232">
        <v>5</v>
      </c>
      <c r="B26" s="233" t="s">
        <v>1088</v>
      </c>
      <c r="C26" s="443">
        <f>I.5!D11</f>
        <v>190</v>
      </c>
      <c r="D26" s="472" t="s">
        <v>1207</v>
      </c>
      <c r="E26" s="234" t="s">
        <v>606</v>
      </c>
    </row>
    <row r="27" spans="1:5" ht="58">
      <c r="A27" s="235">
        <v>6</v>
      </c>
      <c r="B27" s="236" t="s">
        <v>1208</v>
      </c>
      <c r="C27" s="446">
        <f>I.6!F11</f>
        <v>235</v>
      </c>
      <c r="D27" s="431" t="s">
        <v>1094</v>
      </c>
      <c r="E27" s="239" t="s">
        <v>1093</v>
      </c>
    </row>
    <row r="28" spans="1:5" ht="43.5">
      <c r="A28" s="235">
        <v>7</v>
      </c>
      <c r="B28" s="236" t="s">
        <v>1210</v>
      </c>
      <c r="C28" s="446">
        <f>I.7!F11</f>
        <v>0</v>
      </c>
      <c r="D28" s="473" t="s">
        <v>1096</v>
      </c>
      <c r="E28" s="239" t="s">
        <v>1095</v>
      </c>
    </row>
    <row r="29" spans="1:5" ht="58">
      <c r="A29" s="232">
        <v>8</v>
      </c>
      <c r="B29" s="233" t="s">
        <v>1209</v>
      </c>
      <c r="C29" s="443">
        <f>I.8!E11</f>
        <v>250</v>
      </c>
      <c r="D29" s="430" t="s">
        <v>1097</v>
      </c>
      <c r="E29" s="239" t="s">
        <v>702</v>
      </c>
    </row>
    <row r="30" spans="1:5" ht="30" customHeight="1">
      <c r="A30" s="235">
        <v>9</v>
      </c>
      <c r="B30" s="236" t="s">
        <v>703</v>
      </c>
      <c r="C30" s="446">
        <f>I.9!D11</f>
        <v>0</v>
      </c>
      <c r="D30" s="430" t="s">
        <v>704</v>
      </c>
      <c r="E30" s="239" t="s">
        <v>833</v>
      </c>
    </row>
    <row r="31" spans="1:5">
      <c r="A31" s="243" t="s">
        <v>606</v>
      </c>
      <c r="B31" s="244" t="s">
        <v>705</v>
      </c>
      <c r="C31" s="454" t="s">
        <v>706</v>
      </c>
      <c r="D31" s="474" t="s">
        <v>606</v>
      </c>
      <c r="E31" s="245" t="s">
        <v>606</v>
      </c>
    </row>
    <row r="32" spans="1:5">
      <c r="A32" s="246"/>
      <c r="B32" s="247" t="s">
        <v>606</v>
      </c>
      <c r="C32" s="455" t="s">
        <v>707</v>
      </c>
      <c r="D32" s="475"/>
      <c r="E32" s="248"/>
    </row>
    <row r="33" spans="1:5">
      <c r="A33" s="246"/>
      <c r="B33" s="247" t="s">
        <v>708</v>
      </c>
      <c r="C33" s="455" t="s">
        <v>709</v>
      </c>
      <c r="D33" s="475"/>
      <c r="E33" s="248"/>
    </row>
    <row r="34" spans="1:5">
      <c r="A34" s="249"/>
      <c r="B34" s="250"/>
      <c r="C34" s="456" t="s">
        <v>710</v>
      </c>
      <c r="D34" s="476"/>
      <c r="E34" s="250"/>
    </row>
    <row r="35" spans="1:5" ht="16">
      <c r="A35" s="227" t="s">
        <v>606</v>
      </c>
      <c r="B35" s="228" t="s">
        <v>682</v>
      </c>
      <c r="C35" s="447">
        <f>SUM(C6,C7,C24,C25,C27,C26,C28,C29,C30)</f>
        <v>1795.5</v>
      </c>
      <c r="D35" s="469" t="s">
        <v>606</v>
      </c>
      <c r="E35" s="229" t="s">
        <v>606</v>
      </c>
    </row>
    <row r="37" spans="1:5" ht="16">
      <c r="A37" s="227" t="s">
        <v>606</v>
      </c>
      <c r="B37" s="228" t="s">
        <v>711</v>
      </c>
      <c r="C37" s="440"/>
      <c r="D37" s="477" t="s">
        <v>606</v>
      </c>
      <c r="E37" s="251"/>
    </row>
    <row r="38" spans="1:5" ht="16">
      <c r="A38" s="252">
        <v>1</v>
      </c>
      <c r="B38" s="253" t="s">
        <v>793</v>
      </c>
      <c r="C38" s="446">
        <f>SUM(C39:C42)</f>
        <v>951.5</v>
      </c>
      <c r="D38" s="276" t="s">
        <v>606</v>
      </c>
      <c r="E38" s="254" t="s">
        <v>712</v>
      </c>
    </row>
    <row r="39" spans="1:5" ht="87">
      <c r="A39" s="255">
        <v>1.1000000000000001</v>
      </c>
      <c r="B39" s="432" t="s">
        <v>1098</v>
      </c>
      <c r="C39" s="446">
        <f>'II1.1BDI'!G9+'II1.1'!G9</f>
        <v>0</v>
      </c>
      <c r="D39" s="478" t="s">
        <v>1099</v>
      </c>
      <c r="E39" s="534" t="s">
        <v>1102</v>
      </c>
    </row>
    <row r="40" spans="1:5" ht="72.5">
      <c r="A40" s="255">
        <v>1.2</v>
      </c>
      <c r="B40" s="432" t="s">
        <v>1100</v>
      </c>
      <c r="C40" s="446">
        <f>'II1.2'!G9</f>
        <v>951.5</v>
      </c>
      <c r="D40" s="479" t="s">
        <v>1101</v>
      </c>
      <c r="E40" s="535"/>
    </row>
    <row r="41" spans="1:5" ht="43.5">
      <c r="A41" s="255">
        <v>1.3</v>
      </c>
      <c r="B41" s="464" t="s">
        <v>1103</v>
      </c>
      <c r="C41" s="446">
        <f>'II1.3'!G9</f>
        <v>0</v>
      </c>
      <c r="D41" s="479" t="s">
        <v>1104</v>
      </c>
      <c r="E41" s="256" t="s">
        <v>713</v>
      </c>
    </row>
    <row r="42" spans="1:5" ht="16">
      <c r="A42" s="257">
        <v>1.4</v>
      </c>
      <c r="B42" s="437" t="s">
        <v>1107</v>
      </c>
      <c r="C42" s="446">
        <f>'II1.4'!I9</f>
        <v>0</v>
      </c>
      <c r="D42" s="480"/>
      <c r="E42" s="433"/>
    </row>
    <row r="43" spans="1:5" ht="16">
      <c r="A43" s="438" t="s">
        <v>1112</v>
      </c>
      <c r="B43" s="437" t="s">
        <v>1108</v>
      </c>
      <c r="C43" s="446">
        <f>'II1.4'!S9</f>
        <v>0</v>
      </c>
      <c r="D43" s="481" t="s">
        <v>1109</v>
      </c>
      <c r="E43" s="433" t="s">
        <v>1105</v>
      </c>
    </row>
    <row r="44" spans="1:5" ht="16">
      <c r="A44" s="438" t="s">
        <v>1113</v>
      </c>
      <c r="B44" s="437" t="s">
        <v>1110</v>
      </c>
      <c r="C44" s="446">
        <f>C42-C43</f>
        <v>0</v>
      </c>
      <c r="D44" s="481" t="s">
        <v>1111</v>
      </c>
      <c r="E44" s="433" t="s">
        <v>1105</v>
      </c>
    </row>
    <row r="45" spans="1:5" ht="29">
      <c r="A45" s="258">
        <v>2</v>
      </c>
      <c r="B45" s="259" t="s">
        <v>714</v>
      </c>
      <c r="C45" s="446">
        <f>C46+C50</f>
        <v>150</v>
      </c>
      <c r="D45" s="276" t="s">
        <v>606</v>
      </c>
      <c r="E45" s="253" t="s">
        <v>606</v>
      </c>
    </row>
    <row r="46" spans="1:5" ht="43.5">
      <c r="A46" s="260" t="s">
        <v>325</v>
      </c>
      <c r="B46" s="261" t="s">
        <v>794</v>
      </c>
      <c r="C46" s="446">
        <f>'II2.1a'!M9</f>
        <v>150</v>
      </c>
      <c r="D46" s="481"/>
      <c r="E46" s="536" t="s">
        <v>1126</v>
      </c>
    </row>
    <row r="47" spans="1:5" ht="29">
      <c r="A47" s="260"/>
      <c r="B47" s="463" t="s">
        <v>1115</v>
      </c>
      <c r="C47" s="446">
        <f>'II2.1a'!Q9</f>
        <v>150</v>
      </c>
      <c r="D47" s="482" t="s">
        <v>1118</v>
      </c>
      <c r="E47" s="537"/>
    </row>
    <row r="48" spans="1:5" ht="29">
      <c r="A48" s="260"/>
      <c r="B48" s="463" t="s">
        <v>1116</v>
      </c>
      <c r="C48" s="446">
        <f>'II2.1a'!R9</f>
        <v>0</v>
      </c>
      <c r="D48" s="482" t="s">
        <v>1119</v>
      </c>
      <c r="E48" s="537"/>
    </row>
    <row r="49" spans="1:5" ht="43.5">
      <c r="A49" s="260"/>
      <c r="B49" s="463" t="s">
        <v>1117</v>
      </c>
      <c r="C49" s="446">
        <f>'II2.1a'!S9</f>
        <v>0</v>
      </c>
      <c r="D49" s="481" t="s">
        <v>1120</v>
      </c>
      <c r="E49" s="537"/>
    </row>
    <row r="50" spans="1:5" ht="43.5">
      <c r="A50" s="260" t="s">
        <v>326</v>
      </c>
      <c r="B50" s="465" t="s">
        <v>795</v>
      </c>
      <c r="C50" s="446">
        <f>'II2.1b'!M9</f>
        <v>0</v>
      </c>
      <c r="D50" s="483"/>
      <c r="E50" s="537"/>
    </row>
    <row r="51" spans="1:5" ht="16.5">
      <c r="A51" s="260"/>
      <c r="B51" s="465" t="s">
        <v>1121</v>
      </c>
      <c r="C51" s="446">
        <f>'II2.1b'!R9</f>
        <v>0</v>
      </c>
      <c r="D51" s="482" t="s">
        <v>1124</v>
      </c>
      <c r="E51" s="537"/>
    </row>
    <row r="52" spans="1:5" ht="29">
      <c r="A52" s="260"/>
      <c r="B52" s="465" t="s">
        <v>1122</v>
      </c>
      <c r="C52" s="446">
        <f>'II2.1b'!S9</f>
        <v>0</v>
      </c>
      <c r="D52" s="482" t="s">
        <v>1125</v>
      </c>
      <c r="E52" s="537"/>
    </row>
    <row r="53" spans="1:5" ht="43.5">
      <c r="A53" s="260"/>
      <c r="B53" s="465" t="s">
        <v>1123</v>
      </c>
      <c r="C53" s="446">
        <f>'II2.1b'!T9</f>
        <v>0</v>
      </c>
      <c r="D53" s="481" t="s">
        <v>1120</v>
      </c>
      <c r="E53" s="537"/>
    </row>
    <row r="54" spans="1:5" ht="16">
      <c r="A54" s="262">
        <v>3</v>
      </c>
      <c r="B54" s="263" t="s">
        <v>1065</v>
      </c>
      <c r="C54" s="446">
        <f>'II3'!D9</f>
        <v>50</v>
      </c>
      <c r="D54" s="484" t="s">
        <v>606</v>
      </c>
      <c r="E54" s="538" t="s">
        <v>1133</v>
      </c>
    </row>
    <row r="55" spans="1:5" ht="16">
      <c r="A55" s="466">
        <v>3.1</v>
      </c>
      <c r="B55" s="464" t="s">
        <v>715</v>
      </c>
      <c r="C55" s="446">
        <f>'II3'!D10</f>
        <v>50</v>
      </c>
      <c r="D55" s="484" t="s">
        <v>1127</v>
      </c>
      <c r="E55" s="539"/>
    </row>
    <row r="56" spans="1:5" ht="16">
      <c r="A56" s="466">
        <v>3.2</v>
      </c>
      <c r="B56" s="464" t="s">
        <v>716</v>
      </c>
      <c r="C56" s="446">
        <f>'II3'!D11</f>
        <v>0</v>
      </c>
      <c r="D56" s="484" t="s">
        <v>1128</v>
      </c>
      <c r="E56" s="539"/>
    </row>
    <row r="57" spans="1:5" ht="16">
      <c r="A57" s="466">
        <v>3.3</v>
      </c>
      <c r="B57" s="464" t="s">
        <v>717</v>
      </c>
      <c r="C57" s="446">
        <f>'II3'!D12</f>
        <v>0</v>
      </c>
      <c r="D57" s="484" t="s">
        <v>1129</v>
      </c>
      <c r="E57" s="539"/>
    </row>
    <row r="58" spans="1:5" ht="16">
      <c r="A58" s="252">
        <v>4</v>
      </c>
      <c r="B58" s="253" t="s">
        <v>718</v>
      </c>
      <c r="C58" s="446">
        <f>'II4'!D14</f>
        <v>580</v>
      </c>
      <c r="D58" s="483" t="s">
        <v>606</v>
      </c>
      <c r="E58" s="539"/>
    </row>
    <row r="59" spans="1:5" ht="16.5">
      <c r="A59" s="438">
        <v>4.0999999999999996</v>
      </c>
      <c r="B59" s="437" t="s">
        <v>719</v>
      </c>
      <c r="C59" s="446">
        <f>'II4'!D11</f>
        <v>400</v>
      </c>
      <c r="D59" s="482" t="s">
        <v>1130</v>
      </c>
      <c r="E59" s="539"/>
    </row>
    <row r="60" spans="1:5" ht="16.5">
      <c r="A60" s="438">
        <v>4.2</v>
      </c>
      <c r="B60" s="437" t="s">
        <v>720</v>
      </c>
      <c r="C60" s="446">
        <f>'II4'!D12</f>
        <v>0</v>
      </c>
      <c r="D60" s="482" t="s">
        <v>1131</v>
      </c>
      <c r="E60" s="539"/>
    </row>
    <row r="61" spans="1:5" ht="16.5">
      <c r="A61" s="438">
        <v>4.3</v>
      </c>
      <c r="B61" s="437" t="s">
        <v>721</v>
      </c>
      <c r="C61" s="446">
        <f>'II4'!D13</f>
        <v>180</v>
      </c>
      <c r="D61" s="482" t="s">
        <v>1132</v>
      </c>
      <c r="E61" s="540"/>
    </row>
    <row r="62" spans="1:5" ht="16">
      <c r="A62" s="252">
        <v>5</v>
      </c>
      <c r="B62" s="253" t="s">
        <v>796</v>
      </c>
      <c r="C62" s="446">
        <f>SUM(C63,C71,C76,C79)</f>
        <v>2785</v>
      </c>
      <c r="D62" s="483" t="s">
        <v>606</v>
      </c>
      <c r="E62" s="254" t="s">
        <v>606</v>
      </c>
    </row>
    <row r="63" spans="1:5" ht="16">
      <c r="A63" s="252" t="s">
        <v>722</v>
      </c>
      <c r="B63" s="253" t="s">
        <v>1054</v>
      </c>
      <c r="C63" s="446">
        <f>SUM(C64:C70)</f>
        <v>2785</v>
      </c>
      <c r="D63" s="483" t="s">
        <v>606</v>
      </c>
      <c r="E63" s="254" t="s">
        <v>606</v>
      </c>
    </row>
    <row r="64" spans="1:5" ht="95.25" customHeight="1">
      <c r="A64" s="255" t="s">
        <v>723</v>
      </c>
      <c r="B64" s="464" t="s">
        <v>1134</v>
      </c>
      <c r="C64" s="446">
        <f>total_arh1a_5</f>
        <v>2490</v>
      </c>
      <c r="D64" s="485" t="s">
        <v>1135</v>
      </c>
      <c r="E64" s="256" t="s">
        <v>725</v>
      </c>
    </row>
    <row r="65" spans="1:5" ht="145">
      <c r="A65" s="255" t="s">
        <v>726</v>
      </c>
      <c r="B65" s="464" t="s">
        <v>1136</v>
      </c>
      <c r="C65" s="446">
        <f>II5.1.2!total_arh1a_5</f>
        <v>75</v>
      </c>
      <c r="D65" s="486" t="s">
        <v>1137</v>
      </c>
      <c r="E65" s="256" t="s">
        <v>725</v>
      </c>
    </row>
    <row r="66" spans="1:5" ht="58">
      <c r="A66" s="255" t="s">
        <v>727</v>
      </c>
      <c r="B66" s="464" t="s">
        <v>1138</v>
      </c>
      <c r="C66" s="446">
        <f>total_arh2a_5</f>
        <v>140</v>
      </c>
      <c r="D66" s="485" t="s">
        <v>1139</v>
      </c>
      <c r="E66" s="256" t="s">
        <v>725</v>
      </c>
    </row>
    <row r="67" spans="1:5" ht="43.5">
      <c r="A67" s="255" t="s">
        <v>728</v>
      </c>
      <c r="B67" s="464" t="s">
        <v>1140</v>
      </c>
      <c r="C67" s="446">
        <f>total_arh2b_5</f>
        <v>30</v>
      </c>
      <c r="D67" s="485" t="s">
        <v>1141</v>
      </c>
      <c r="E67" s="256" t="s">
        <v>725</v>
      </c>
    </row>
    <row r="68" spans="1:5" ht="101.5">
      <c r="A68" s="255" t="s">
        <v>729</v>
      </c>
      <c r="B68" s="464" t="s">
        <v>1142</v>
      </c>
      <c r="C68" s="446">
        <f>total_arh3a_5</f>
        <v>0</v>
      </c>
      <c r="D68" s="485" t="s">
        <v>1143</v>
      </c>
      <c r="E68" s="256" t="s">
        <v>725</v>
      </c>
    </row>
    <row r="69" spans="1:5" ht="72.5">
      <c r="A69" s="255" t="s">
        <v>730</v>
      </c>
      <c r="B69" s="464" t="s">
        <v>1144</v>
      </c>
      <c r="C69" s="446">
        <f>total_arh3b_5</f>
        <v>0</v>
      </c>
      <c r="D69" s="485" t="s">
        <v>1145</v>
      </c>
      <c r="E69" s="256" t="s">
        <v>725</v>
      </c>
    </row>
    <row r="70" spans="1:5" ht="58">
      <c r="A70" s="255" t="s">
        <v>731</v>
      </c>
      <c r="B70" s="464" t="s">
        <v>1165</v>
      </c>
      <c r="C70" s="446">
        <f>total_arh3c_5</f>
        <v>50</v>
      </c>
      <c r="D70" s="485" t="s">
        <v>1146</v>
      </c>
      <c r="E70" s="256" t="s">
        <v>725</v>
      </c>
    </row>
    <row r="71" spans="1:5" ht="16">
      <c r="A71" s="252" t="s">
        <v>732</v>
      </c>
      <c r="B71" s="253" t="s">
        <v>1057</v>
      </c>
      <c r="C71" s="446">
        <f>SUM(C72:C75)</f>
        <v>0</v>
      </c>
      <c r="D71" s="483" t="s">
        <v>606</v>
      </c>
      <c r="E71" s="254" t="s">
        <v>606</v>
      </c>
    </row>
    <row r="72" spans="1:5" ht="101.5">
      <c r="A72" s="255" t="s">
        <v>733</v>
      </c>
      <c r="B72" s="464" t="s">
        <v>1166</v>
      </c>
      <c r="C72" s="446">
        <f>'II5.2.1'!I9</f>
        <v>0</v>
      </c>
      <c r="D72" s="486" t="s">
        <v>1193</v>
      </c>
      <c r="E72" s="464" t="s">
        <v>1147</v>
      </c>
    </row>
    <row r="73" spans="1:5" ht="72.5">
      <c r="A73" s="255" t="s">
        <v>734</v>
      </c>
      <c r="B73" s="464" t="s">
        <v>1167</v>
      </c>
      <c r="C73" s="446">
        <f>'II5.2.2'!G9</f>
        <v>0</v>
      </c>
      <c r="D73" s="486" t="s">
        <v>1194</v>
      </c>
      <c r="E73" s="464" t="s">
        <v>1148</v>
      </c>
    </row>
    <row r="74" spans="1:5" ht="29">
      <c r="A74" s="257" t="s">
        <v>736</v>
      </c>
      <c r="B74" s="254" t="s">
        <v>769</v>
      </c>
      <c r="C74" s="446">
        <f>'II5.2.3'!D9</f>
        <v>0</v>
      </c>
      <c r="D74" s="483">
        <v>20</v>
      </c>
      <c r="E74" s="254" t="s">
        <v>702</v>
      </c>
    </row>
    <row r="75" spans="1:5" ht="72.5">
      <c r="A75" s="255" t="s">
        <v>737</v>
      </c>
      <c r="B75" s="464" t="s">
        <v>1168</v>
      </c>
      <c r="C75" s="446">
        <f>'II5.2.4'!G9</f>
        <v>0</v>
      </c>
      <c r="D75" s="486" t="s">
        <v>1187</v>
      </c>
      <c r="E75" s="256" t="s">
        <v>738</v>
      </c>
    </row>
    <row r="76" spans="1:5" ht="16">
      <c r="A76" s="252" t="s">
        <v>739</v>
      </c>
      <c r="B76" s="253" t="s">
        <v>1055</v>
      </c>
      <c r="C76" s="446">
        <f>'II5.3'!F9</f>
        <v>0</v>
      </c>
      <c r="D76" s="483" t="s">
        <v>606</v>
      </c>
      <c r="E76" s="254" t="s">
        <v>606</v>
      </c>
    </row>
    <row r="77" spans="1:5" ht="16">
      <c r="A77" s="438" t="s">
        <v>1149</v>
      </c>
      <c r="B77" s="437" t="s">
        <v>1150</v>
      </c>
      <c r="C77" s="446">
        <f>'II5.3'!I9</f>
        <v>0</v>
      </c>
      <c r="D77" s="483">
        <v>10</v>
      </c>
      <c r="E77" s="254" t="s">
        <v>735</v>
      </c>
    </row>
    <row r="78" spans="1:5" ht="16">
      <c r="A78" s="438" t="s">
        <v>1151</v>
      </c>
      <c r="B78" s="437" t="s">
        <v>1152</v>
      </c>
      <c r="C78" s="446">
        <f>'II5.3'!J9</f>
        <v>0</v>
      </c>
      <c r="D78" s="483">
        <v>8</v>
      </c>
      <c r="E78" s="254" t="s">
        <v>1153</v>
      </c>
    </row>
    <row r="79" spans="1:5" ht="16">
      <c r="A79" s="252" t="s">
        <v>741</v>
      </c>
      <c r="B79" s="253" t="s">
        <v>1056</v>
      </c>
      <c r="C79" s="446">
        <f>total_sport</f>
        <v>0</v>
      </c>
      <c r="D79" s="483" t="s">
        <v>606</v>
      </c>
      <c r="E79" s="264" t="s">
        <v>606</v>
      </c>
    </row>
    <row r="80" spans="1:5" ht="101.5">
      <c r="A80" s="438" t="s">
        <v>1154</v>
      </c>
      <c r="B80" s="437" t="s">
        <v>1169</v>
      </c>
      <c r="C80" s="446">
        <f>total_sport</f>
        <v>0</v>
      </c>
      <c r="D80" s="482" t="s">
        <v>1192</v>
      </c>
      <c r="E80" s="264"/>
    </row>
    <row r="81" spans="1:5" ht="16">
      <c r="A81" s="252">
        <v>6</v>
      </c>
      <c r="B81" s="253" t="s">
        <v>971</v>
      </c>
      <c r="C81" s="446">
        <f>'II6'!E15</f>
        <v>5</v>
      </c>
      <c r="E81" s="254" t="s">
        <v>606</v>
      </c>
    </row>
    <row r="82" spans="1:5" s="497" customFormat="1" ht="16">
      <c r="A82" s="498" t="s">
        <v>1231</v>
      </c>
      <c r="B82" s="464" t="s">
        <v>742</v>
      </c>
      <c r="C82" s="446">
        <f>'II6'!E11</f>
        <v>0</v>
      </c>
      <c r="D82" s="483">
        <v>200</v>
      </c>
      <c r="E82" s="437"/>
    </row>
    <row r="83" spans="1:5" s="497" customFormat="1" ht="16">
      <c r="A83" s="466">
        <v>6.1</v>
      </c>
      <c r="B83" s="464" t="s">
        <v>1155</v>
      </c>
      <c r="C83" s="446">
        <f>'II6'!E12</f>
        <v>0</v>
      </c>
      <c r="D83" s="486" t="s">
        <v>1156</v>
      </c>
      <c r="E83" s="437"/>
    </row>
    <row r="84" spans="1:5" s="497" customFormat="1" ht="16">
      <c r="A84" s="466">
        <v>6.2</v>
      </c>
      <c r="B84" s="464" t="s">
        <v>1157</v>
      </c>
      <c r="C84" s="446">
        <f>'II6'!E13</f>
        <v>0</v>
      </c>
      <c r="D84" s="486" t="s">
        <v>1158</v>
      </c>
      <c r="E84" s="437"/>
    </row>
    <row r="85" spans="1:5" s="497" customFormat="1" ht="16">
      <c r="A85" s="466">
        <v>6.3</v>
      </c>
      <c r="B85" s="464" t="s">
        <v>743</v>
      </c>
      <c r="C85" s="446">
        <f>'II6'!E14</f>
        <v>5</v>
      </c>
      <c r="D85" s="486">
        <v>5</v>
      </c>
      <c r="E85" s="437" t="s">
        <v>744</v>
      </c>
    </row>
    <row r="86" spans="1:5" ht="16">
      <c r="A86" s="262">
        <v>7</v>
      </c>
      <c r="B86" s="263" t="s">
        <v>808</v>
      </c>
      <c r="C86" s="446">
        <f>'II7'!F11</f>
        <v>26</v>
      </c>
      <c r="D86" s="484" t="s">
        <v>606</v>
      </c>
      <c r="E86" s="254" t="s">
        <v>745</v>
      </c>
    </row>
    <row r="87" spans="1:5" s="497" customFormat="1" ht="16">
      <c r="A87" s="466"/>
      <c r="B87" s="464" t="s">
        <v>1184</v>
      </c>
      <c r="C87" s="446">
        <f>'II7'!H11</f>
        <v>20</v>
      </c>
      <c r="D87" s="486">
        <v>20</v>
      </c>
      <c r="E87" s="541" t="s">
        <v>1159</v>
      </c>
    </row>
    <row r="88" spans="1:5" s="497" customFormat="1" ht="16">
      <c r="A88" s="466"/>
      <c r="B88" s="464" t="s">
        <v>1185</v>
      </c>
      <c r="C88" s="446">
        <f>'II7'!I11</f>
        <v>0</v>
      </c>
      <c r="D88" s="486">
        <v>5</v>
      </c>
      <c r="E88" s="541"/>
    </row>
    <row r="89" spans="1:5" s="497" customFormat="1" ht="16">
      <c r="A89" s="466"/>
      <c r="B89" s="464" t="s">
        <v>1186</v>
      </c>
      <c r="C89" s="446">
        <f>'II7'!J11</f>
        <v>6</v>
      </c>
      <c r="D89" s="486">
        <v>2</v>
      </c>
      <c r="E89" s="542"/>
    </row>
    <row r="90" spans="1:5" ht="16">
      <c r="A90" s="262">
        <v>8</v>
      </c>
      <c r="B90" s="253" t="s">
        <v>746</v>
      </c>
      <c r="C90" s="446">
        <f>'II8'!E9</f>
        <v>115</v>
      </c>
      <c r="D90" s="483" t="s">
        <v>606</v>
      </c>
      <c r="E90" s="254" t="s">
        <v>606</v>
      </c>
    </row>
    <row r="91" spans="1:5" s="497" customFormat="1" ht="43.5">
      <c r="A91" s="466"/>
      <c r="B91" s="437" t="s">
        <v>1170</v>
      </c>
      <c r="C91" s="446">
        <f>'II8'!H9</f>
        <v>40</v>
      </c>
      <c r="D91" s="482" t="s">
        <v>1097</v>
      </c>
      <c r="E91" s="464" t="s">
        <v>1160</v>
      </c>
    </row>
    <row r="92" spans="1:5" s="497" customFormat="1" ht="43.5">
      <c r="A92" s="466"/>
      <c r="B92" s="437" t="s">
        <v>1171</v>
      </c>
      <c r="C92" s="446">
        <f>'II8'!I9</f>
        <v>75</v>
      </c>
      <c r="D92" s="482" t="s">
        <v>1188</v>
      </c>
      <c r="E92" s="464" t="s">
        <v>1161</v>
      </c>
    </row>
    <row r="93" spans="1:5" ht="16">
      <c r="A93" s="262">
        <v>9</v>
      </c>
      <c r="B93" s="253" t="s">
        <v>990</v>
      </c>
      <c r="C93" s="446">
        <f>'II9'!F9</f>
        <v>78</v>
      </c>
      <c r="D93" s="483" t="s">
        <v>606</v>
      </c>
      <c r="E93" s="256" t="s">
        <v>735</v>
      </c>
    </row>
    <row r="94" spans="1:5" s="497" customFormat="1" ht="16">
      <c r="A94" s="466"/>
      <c r="B94" s="437" t="s">
        <v>1162</v>
      </c>
      <c r="C94" s="446"/>
      <c r="D94" s="482"/>
      <c r="E94" s="464"/>
    </row>
    <row r="95" spans="1:5" s="497" customFormat="1" ht="16">
      <c r="A95" s="466"/>
      <c r="B95" s="437" t="s">
        <v>1178</v>
      </c>
      <c r="C95" s="446">
        <f>'II9'!I9</f>
        <v>0</v>
      </c>
      <c r="D95" s="482">
        <v>10</v>
      </c>
      <c r="E95" s="543" t="s">
        <v>735</v>
      </c>
    </row>
    <row r="96" spans="1:5" s="497" customFormat="1" ht="16">
      <c r="A96" s="466"/>
      <c r="B96" s="437" t="s">
        <v>1179</v>
      </c>
      <c r="C96" s="446">
        <f>'II9'!J9</f>
        <v>0</v>
      </c>
      <c r="D96" s="482">
        <v>6</v>
      </c>
      <c r="E96" s="541"/>
    </row>
    <row r="97" spans="1:5" s="497" customFormat="1" ht="16">
      <c r="A97" s="466"/>
      <c r="B97" s="437" t="s">
        <v>1180</v>
      </c>
      <c r="C97" s="446">
        <f>'II9'!K9</f>
        <v>28</v>
      </c>
      <c r="D97" s="482">
        <v>4</v>
      </c>
      <c r="E97" s="542"/>
    </row>
    <row r="98" spans="1:5" s="497" customFormat="1" ht="16">
      <c r="A98" s="466"/>
      <c r="B98" s="437" t="s">
        <v>1163</v>
      </c>
      <c r="C98" s="446"/>
      <c r="D98" s="482"/>
      <c r="E98" s="464"/>
    </row>
    <row r="99" spans="1:5" s="497" customFormat="1" ht="16">
      <c r="A99" s="466"/>
      <c r="B99" s="437" t="s">
        <v>1181</v>
      </c>
      <c r="C99" s="446">
        <f>'II9'!L9</f>
        <v>0</v>
      </c>
      <c r="D99" s="482">
        <v>5</v>
      </c>
      <c r="E99" s="543" t="s">
        <v>735</v>
      </c>
    </row>
    <row r="100" spans="1:5" s="497" customFormat="1" ht="16">
      <c r="A100" s="466"/>
      <c r="B100" s="437" t="s">
        <v>1182</v>
      </c>
      <c r="C100" s="446">
        <f>'II9'!M9</f>
        <v>12</v>
      </c>
      <c r="D100" s="482">
        <v>3</v>
      </c>
      <c r="E100" s="541"/>
    </row>
    <row r="101" spans="1:5" s="497" customFormat="1" ht="16">
      <c r="A101" s="466"/>
      <c r="B101" s="437" t="s">
        <v>1183</v>
      </c>
      <c r="C101" s="446">
        <f>'II9'!N9</f>
        <v>38</v>
      </c>
      <c r="D101" s="482">
        <v>2</v>
      </c>
      <c r="E101" s="542"/>
    </row>
    <row r="102" spans="1:5" ht="16">
      <c r="A102" s="262">
        <v>10</v>
      </c>
      <c r="B102" s="253" t="s">
        <v>797</v>
      </c>
      <c r="C102" s="446">
        <f>'II10'!E9</f>
        <v>0</v>
      </c>
      <c r="D102" s="483" t="s">
        <v>606</v>
      </c>
      <c r="E102" s="254" t="s">
        <v>606</v>
      </c>
    </row>
    <row r="103" spans="1:5" s="497" customFormat="1" ht="87">
      <c r="A103" s="466"/>
      <c r="B103" s="464" t="s">
        <v>1172</v>
      </c>
      <c r="C103" s="446">
        <f>'II10'!H9</f>
        <v>0</v>
      </c>
      <c r="D103" s="486" t="s">
        <v>1191</v>
      </c>
      <c r="E103" s="464" t="s">
        <v>1161</v>
      </c>
    </row>
    <row r="104" spans="1:5" s="497" customFormat="1" ht="116">
      <c r="A104" s="466"/>
      <c r="B104" s="464" t="s">
        <v>1173</v>
      </c>
      <c r="C104" s="446">
        <f>'II10'!I9</f>
        <v>0</v>
      </c>
      <c r="D104" s="486" t="s">
        <v>1190</v>
      </c>
      <c r="E104" s="464" t="s">
        <v>1161</v>
      </c>
    </row>
    <row r="105" spans="1:5" s="497" customFormat="1" ht="96" customHeight="1">
      <c r="A105" s="466"/>
      <c r="B105" s="464" t="s">
        <v>1174</v>
      </c>
      <c r="C105" s="446">
        <f>'II10'!J9</f>
        <v>0</v>
      </c>
      <c r="D105" s="486" t="s">
        <v>1189</v>
      </c>
      <c r="E105" s="464" t="s">
        <v>1164</v>
      </c>
    </row>
    <row r="106" spans="1:5" ht="43.5">
      <c r="A106" s="262">
        <v>11</v>
      </c>
      <c r="B106" s="263" t="s">
        <v>1177</v>
      </c>
      <c r="C106" s="446">
        <f>'II11'!E9</f>
        <v>0</v>
      </c>
      <c r="D106" s="486" t="s">
        <v>1195</v>
      </c>
      <c r="E106" s="256" t="s">
        <v>747</v>
      </c>
    </row>
    <row r="107" spans="1:5" ht="16">
      <c r="A107" s="262">
        <v>12</v>
      </c>
      <c r="B107" s="253" t="s">
        <v>748</v>
      </c>
      <c r="C107" s="446">
        <f>'II12'!E9</f>
        <v>0</v>
      </c>
      <c r="D107" s="483" t="s">
        <v>606</v>
      </c>
      <c r="E107" s="254" t="s">
        <v>606</v>
      </c>
    </row>
    <row r="108" spans="1:5" s="497" customFormat="1" ht="16">
      <c r="A108" s="466"/>
      <c r="B108" s="437" t="s">
        <v>1175</v>
      </c>
      <c r="C108" s="446">
        <f>'II12'!I9</f>
        <v>0</v>
      </c>
      <c r="D108" s="482">
        <v>10</v>
      </c>
      <c r="E108" s="543" t="s">
        <v>744</v>
      </c>
    </row>
    <row r="109" spans="1:5" s="497" customFormat="1" ht="16">
      <c r="A109" s="466"/>
      <c r="B109" s="437" t="s">
        <v>1176</v>
      </c>
      <c r="C109" s="446">
        <f>'II12'!H9</f>
        <v>0</v>
      </c>
      <c r="D109" s="482">
        <v>5</v>
      </c>
      <c r="E109" s="542"/>
    </row>
    <row r="110" spans="1:5" ht="16">
      <c r="A110" s="252">
        <v>13</v>
      </c>
      <c r="B110" s="253" t="s">
        <v>749</v>
      </c>
      <c r="C110" s="446">
        <f>'II13'!D9</f>
        <v>0</v>
      </c>
      <c r="D110" s="483">
        <v>10</v>
      </c>
      <c r="E110" s="254" t="s">
        <v>744</v>
      </c>
    </row>
    <row r="111" spans="1:5">
      <c r="A111" s="265" t="s">
        <v>606</v>
      </c>
      <c r="B111" s="266" t="s">
        <v>750</v>
      </c>
      <c r="C111" s="457" t="s">
        <v>706</v>
      </c>
      <c r="D111" s="487" t="s">
        <v>606</v>
      </c>
      <c r="E111" s="267" t="s">
        <v>606</v>
      </c>
    </row>
    <row r="112" spans="1:5">
      <c r="A112" s="268"/>
      <c r="B112" s="269" t="s">
        <v>606</v>
      </c>
      <c r="C112" s="458" t="s">
        <v>707</v>
      </c>
      <c r="D112" s="488"/>
      <c r="E112" s="270"/>
    </row>
    <row r="113" spans="1:5">
      <c r="A113" s="268"/>
      <c r="B113" s="269" t="s">
        <v>708</v>
      </c>
      <c r="C113" s="458" t="s">
        <v>709</v>
      </c>
      <c r="D113" s="488"/>
      <c r="E113" s="270"/>
    </row>
    <row r="114" spans="1:5">
      <c r="A114" s="271"/>
      <c r="B114" s="272"/>
      <c r="C114" s="459" t="s">
        <v>710</v>
      </c>
      <c r="D114" s="489"/>
      <c r="E114" s="272"/>
    </row>
    <row r="115" spans="1:5" ht="16">
      <c r="A115" s="227" t="s">
        <v>606</v>
      </c>
      <c r="B115" s="228" t="s">
        <v>711</v>
      </c>
      <c r="C115" s="447">
        <f>SUM(C38,C45,C54,C58,C62,C81,C86,C90,C93,C102,C106,C107,C110,)</f>
        <v>4740.5</v>
      </c>
      <c r="D115" s="477" t="s">
        <v>606</v>
      </c>
      <c r="E115" s="251"/>
    </row>
    <row r="117" spans="1:5" ht="16">
      <c r="A117" s="273" t="s">
        <v>606</v>
      </c>
      <c r="B117" s="274" t="s">
        <v>751</v>
      </c>
      <c r="C117" s="448"/>
      <c r="D117" s="490" t="s">
        <v>606</v>
      </c>
      <c r="E117" s="275" t="s">
        <v>606</v>
      </c>
    </row>
    <row r="118" spans="1:5" ht="30" customHeight="1">
      <c r="A118" s="252">
        <v>1</v>
      </c>
      <c r="B118" s="276" t="s">
        <v>798</v>
      </c>
      <c r="C118" s="443">
        <f>III.1!F11</f>
        <v>50</v>
      </c>
      <c r="D118" s="491"/>
      <c r="E118" s="437"/>
    </row>
    <row r="119" spans="1:5" s="497" customFormat="1" ht="30" customHeight="1">
      <c r="A119" s="466">
        <v>1.1000000000000001</v>
      </c>
      <c r="B119" s="486" t="s">
        <v>1197</v>
      </c>
      <c r="C119" s="443">
        <f>III.1!J11</f>
        <v>0</v>
      </c>
      <c r="D119" s="486">
        <v>5</v>
      </c>
      <c r="E119" s="543" t="s">
        <v>1196</v>
      </c>
    </row>
    <row r="120" spans="1:5" s="497" customFormat="1" ht="58">
      <c r="A120" s="466">
        <v>1.2</v>
      </c>
      <c r="B120" s="486" t="s">
        <v>1198</v>
      </c>
      <c r="C120" s="443">
        <f>III.1!K11</f>
        <v>50</v>
      </c>
      <c r="D120" s="486">
        <v>10</v>
      </c>
      <c r="E120" s="541"/>
    </row>
    <row r="121" spans="1:5" s="497" customFormat="1" ht="58">
      <c r="A121" s="466">
        <v>1.3</v>
      </c>
      <c r="B121" s="486" t="s">
        <v>1199</v>
      </c>
      <c r="C121" s="443">
        <f>III.1!L11</f>
        <v>0</v>
      </c>
      <c r="D121" s="486">
        <v>2</v>
      </c>
      <c r="E121" s="542"/>
    </row>
    <row r="122" spans="1:5" ht="58">
      <c r="A122" s="262">
        <v>2</v>
      </c>
      <c r="B122" s="263" t="s">
        <v>1229</v>
      </c>
      <c r="C122" s="443">
        <f>III.2!F11</f>
        <v>195</v>
      </c>
      <c r="D122" s="486" t="s">
        <v>1230</v>
      </c>
      <c r="E122" s="464" t="s">
        <v>1200</v>
      </c>
    </row>
    <row r="123" spans="1:5" ht="16">
      <c r="A123" s="252">
        <v>3</v>
      </c>
      <c r="B123" s="253" t="s">
        <v>799</v>
      </c>
      <c r="C123" s="443">
        <f>III.3!D11</f>
        <v>200</v>
      </c>
      <c r="D123" s="483">
        <v>50</v>
      </c>
      <c r="E123" s="254" t="s">
        <v>702</v>
      </c>
    </row>
    <row r="124" spans="1:5" ht="43.5">
      <c r="A124" s="262">
        <v>4</v>
      </c>
      <c r="B124" s="263" t="s">
        <v>1228</v>
      </c>
      <c r="C124" s="443">
        <f>III.4!E11</f>
        <v>30</v>
      </c>
      <c r="D124" s="486" t="s">
        <v>1226</v>
      </c>
      <c r="E124" s="256" t="s">
        <v>702</v>
      </c>
    </row>
    <row r="125" spans="1:5" ht="58">
      <c r="A125" s="262">
        <v>5</v>
      </c>
      <c r="B125" s="263" t="s">
        <v>1227</v>
      </c>
      <c r="C125" s="443">
        <f>III.5!E11</f>
        <v>175</v>
      </c>
      <c r="D125" s="486" t="s">
        <v>1225</v>
      </c>
      <c r="E125" s="256" t="s">
        <v>744</v>
      </c>
    </row>
    <row r="126" spans="1:5" ht="16">
      <c r="A126" s="262">
        <v>6</v>
      </c>
      <c r="B126" s="253" t="s">
        <v>753</v>
      </c>
      <c r="C126" s="443">
        <f>III.6!F11</f>
        <v>0</v>
      </c>
      <c r="D126" s="483" t="s">
        <v>606</v>
      </c>
      <c r="E126" s="254" t="s">
        <v>606</v>
      </c>
    </row>
    <row r="127" spans="1:5" s="497" customFormat="1" ht="16">
      <c r="A127" s="466"/>
      <c r="B127" s="437" t="s">
        <v>1214</v>
      </c>
      <c r="C127" s="443">
        <f>III.6!J11</f>
        <v>0</v>
      </c>
      <c r="D127" s="482">
        <v>120</v>
      </c>
      <c r="E127" s="543" t="s">
        <v>1201</v>
      </c>
    </row>
    <row r="128" spans="1:5" s="497" customFormat="1" ht="16">
      <c r="A128" s="466"/>
      <c r="B128" s="437" t="s">
        <v>1215</v>
      </c>
      <c r="C128" s="443">
        <f>III.6!K11</f>
        <v>0</v>
      </c>
      <c r="D128" s="482">
        <v>60</v>
      </c>
      <c r="E128" s="541"/>
    </row>
    <row r="129" spans="1:5" s="497" customFormat="1" ht="16">
      <c r="A129" s="466"/>
      <c r="B129" s="437" t="s">
        <v>1216</v>
      </c>
      <c r="C129" s="443">
        <f>III.6!L11</f>
        <v>0</v>
      </c>
      <c r="D129" s="482">
        <v>40</v>
      </c>
      <c r="E129" s="541"/>
    </row>
    <row r="130" spans="1:5" s="497" customFormat="1" ht="16">
      <c r="A130" s="466"/>
      <c r="B130" s="437" t="s">
        <v>1217</v>
      </c>
      <c r="C130" s="443">
        <f>III.6!M11</f>
        <v>0</v>
      </c>
      <c r="D130" s="482">
        <v>20</v>
      </c>
      <c r="E130" s="542"/>
    </row>
    <row r="131" spans="1:5" ht="16">
      <c r="A131" s="262">
        <v>7</v>
      </c>
      <c r="B131" s="253" t="s">
        <v>754</v>
      </c>
      <c r="C131" s="443">
        <f>III.7!E11</f>
        <v>0</v>
      </c>
      <c r="D131" s="483" t="s">
        <v>606</v>
      </c>
      <c r="E131" s="254" t="s">
        <v>606</v>
      </c>
    </row>
    <row r="132" spans="1:5" s="497" customFormat="1" ht="16">
      <c r="A132" s="466"/>
      <c r="B132" s="437" t="s">
        <v>1214</v>
      </c>
      <c r="C132" s="443">
        <f>III.7!F11</f>
        <v>0</v>
      </c>
      <c r="D132" s="482">
        <v>200</v>
      </c>
      <c r="E132" s="437" t="s">
        <v>752</v>
      </c>
    </row>
    <row r="133" spans="1:5" s="497" customFormat="1" ht="16">
      <c r="A133" s="466"/>
      <c r="B133" s="437" t="s">
        <v>1218</v>
      </c>
      <c r="C133" s="443">
        <f>III.7!G11</f>
        <v>0</v>
      </c>
      <c r="D133" s="482">
        <v>50</v>
      </c>
      <c r="E133" s="437" t="s">
        <v>1202</v>
      </c>
    </row>
    <row r="134" spans="1:5" ht="16">
      <c r="A134" s="262">
        <v>8</v>
      </c>
      <c r="B134" s="253" t="s">
        <v>837</v>
      </c>
      <c r="C134" s="443">
        <f>III.8!F11</f>
        <v>42</v>
      </c>
      <c r="D134" s="483" t="s">
        <v>606</v>
      </c>
      <c r="E134" s="254" t="s">
        <v>606</v>
      </c>
    </row>
    <row r="135" spans="1:5" s="497" customFormat="1" ht="16">
      <c r="A135" s="466"/>
      <c r="B135" s="437" t="s">
        <v>755</v>
      </c>
      <c r="C135" s="443"/>
      <c r="D135" s="482"/>
      <c r="E135" s="437"/>
    </row>
    <row r="136" spans="1:5" s="497" customFormat="1" ht="16">
      <c r="A136" s="466"/>
      <c r="B136" s="437" t="s">
        <v>1219</v>
      </c>
      <c r="C136" s="443">
        <f>III.8!J11</f>
        <v>0</v>
      </c>
      <c r="D136" s="482">
        <v>50</v>
      </c>
      <c r="E136" s="543" t="s">
        <v>1204</v>
      </c>
    </row>
    <row r="137" spans="1:5" s="497" customFormat="1" ht="16">
      <c r="A137" s="466"/>
      <c r="B137" s="437" t="s">
        <v>1220</v>
      </c>
      <c r="C137" s="443">
        <f>III.8!M11</f>
        <v>0</v>
      </c>
      <c r="D137" s="482">
        <v>20</v>
      </c>
      <c r="E137" s="542"/>
    </row>
    <row r="138" spans="1:5" s="497" customFormat="1" ht="16">
      <c r="A138" s="466"/>
      <c r="B138" s="437" t="s">
        <v>756</v>
      </c>
      <c r="C138" s="443"/>
      <c r="D138" s="482"/>
      <c r="E138" s="482"/>
    </row>
    <row r="139" spans="1:5" s="497" customFormat="1" ht="16">
      <c r="A139" s="466"/>
      <c r="B139" s="437" t="s">
        <v>1219</v>
      </c>
      <c r="C139" s="443">
        <f>III.8!K11</f>
        <v>20</v>
      </c>
      <c r="D139" s="482">
        <v>5</v>
      </c>
      <c r="E139" s="543" t="s">
        <v>1204</v>
      </c>
    </row>
    <row r="140" spans="1:5" s="497" customFormat="1" ht="16">
      <c r="A140" s="466"/>
      <c r="B140" s="437" t="s">
        <v>1220</v>
      </c>
      <c r="C140" s="443">
        <f>III.8!N11</f>
        <v>22</v>
      </c>
      <c r="D140" s="482">
        <v>2</v>
      </c>
      <c r="E140" s="542"/>
    </row>
    <row r="141" spans="1:5" s="497" customFormat="1" ht="16">
      <c r="A141" s="466"/>
      <c r="B141" s="437" t="s">
        <v>1203</v>
      </c>
      <c r="C141" s="443">
        <f>III.8!L11+III.8!O11</f>
        <v>0</v>
      </c>
      <c r="D141" s="482">
        <v>3</v>
      </c>
      <c r="E141" s="437" t="s">
        <v>1205</v>
      </c>
    </row>
    <row r="142" spans="1:5" ht="16">
      <c r="A142" s="262">
        <v>9</v>
      </c>
      <c r="B142" s="253" t="s">
        <v>1087</v>
      </c>
      <c r="C142" s="443">
        <f>III.9!E11</f>
        <v>0</v>
      </c>
      <c r="D142" s="483" t="s">
        <v>606</v>
      </c>
      <c r="E142" s="254" t="s">
        <v>606</v>
      </c>
    </row>
    <row r="143" spans="1:5" s="497" customFormat="1" ht="16">
      <c r="A143" s="466"/>
      <c r="B143" s="437" t="s">
        <v>1221</v>
      </c>
      <c r="C143" s="443">
        <f>III.9!I11</f>
        <v>0</v>
      </c>
      <c r="D143" s="482">
        <v>15</v>
      </c>
      <c r="E143" s="543" t="s">
        <v>1206</v>
      </c>
    </row>
    <row r="144" spans="1:5" s="497" customFormat="1" ht="16">
      <c r="A144" s="466"/>
      <c r="B144" s="437" t="s">
        <v>1222</v>
      </c>
      <c r="C144" s="443">
        <f>III.9!J11</f>
        <v>0</v>
      </c>
      <c r="D144" s="482">
        <v>10</v>
      </c>
      <c r="E144" s="542"/>
    </row>
    <row r="145" spans="1:5" ht="16">
      <c r="A145" s="252">
        <v>10</v>
      </c>
      <c r="B145" s="253" t="s">
        <v>758</v>
      </c>
      <c r="C145" s="443">
        <f>III.10!D11</f>
        <v>0</v>
      </c>
      <c r="D145" s="483">
        <v>100</v>
      </c>
      <c r="E145" s="254" t="s">
        <v>759</v>
      </c>
    </row>
    <row r="146" spans="1:5" ht="16">
      <c r="A146" s="252">
        <v>11</v>
      </c>
      <c r="B146" s="253" t="s">
        <v>800</v>
      </c>
      <c r="C146" s="443">
        <f>III.11!D11</f>
        <v>0</v>
      </c>
      <c r="D146" s="483">
        <v>40</v>
      </c>
      <c r="E146" s="254" t="s">
        <v>759</v>
      </c>
    </row>
    <row r="147" spans="1:5" ht="87">
      <c r="A147" s="262">
        <v>12</v>
      </c>
      <c r="B147" s="263" t="s">
        <v>1212</v>
      </c>
      <c r="C147" s="443">
        <f>III.12!D11</f>
        <v>150</v>
      </c>
      <c r="D147" s="486" t="s">
        <v>1224</v>
      </c>
      <c r="E147" s="256" t="s">
        <v>752</v>
      </c>
    </row>
    <row r="148" spans="1:5" ht="58">
      <c r="A148" s="262">
        <v>13</v>
      </c>
      <c r="B148" s="263" t="s">
        <v>1213</v>
      </c>
      <c r="C148" s="443">
        <f>III.13!E11</f>
        <v>150</v>
      </c>
      <c r="D148" s="486" t="s">
        <v>1223</v>
      </c>
      <c r="E148" s="256" t="s">
        <v>752</v>
      </c>
    </row>
    <row r="149" spans="1:5" ht="29">
      <c r="A149" s="252">
        <v>14</v>
      </c>
      <c r="B149" s="253" t="s">
        <v>760</v>
      </c>
      <c r="C149" s="443">
        <f>III.14!D11</f>
        <v>200</v>
      </c>
      <c r="D149" s="483">
        <v>50</v>
      </c>
      <c r="E149" s="254" t="s">
        <v>761</v>
      </c>
    </row>
    <row r="150" spans="1:5" ht="29">
      <c r="A150" s="252">
        <v>15</v>
      </c>
      <c r="B150" s="253" t="s">
        <v>770</v>
      </c>
      <c r="C150" s="443">
        <f>III.15!E11</f>
        <v>0</v>
      </c>
      <c r="D150" s="483" t="s">
        <v>771</v>
      </c>
      <c r="E150" s="254" t="s">
        <v>772</v>
      </c>
    </row>
    <row r="151" spans="1:5" ht="29">
      <c r="A151" s="252">
        <v>16</v>
      </c>
      <c r="B151" s="253" t="s">
        <v>801</v>
      </c>
      <c r="C151" s="443">
        <f>III.16!D11</f>
        <v>130</v>
      </c>
      <c r="D151" s="483">
        <v>10</v>
      </c>
      <c r="E151" s="254" t="s">
        <v>761</v>
      </c>
    </row>
    <row r="152" spans="1:5">
      <c r="A152" s="265" t="s">
        <v>606</v>
      </c>
      <c r="B152" s="266" t="s">
        <v>762</v>
      </c>
      <c r="C152" s="455" t="s">
        <v>1072</v>
      </c>
      <c r="D152" s="487" t="s">
        <v>606</v>
      </c>
      <c r="E152" s="267" t="s">
        <v>606</v>
      </c>
    </row>
    <row r="153" spans="1:5">
      <c r="A153" s="268"/>
      <c r="B153" s="269" t="s">
        <v>606</v>
      </c>
      <c r="C153" s="455" t="s">
        <v>1073</v>
      </c>
      <c r="D153" s="488"/>
      <c r="E153" s="270"/>
    </row>
    <row r="154" spans="1:5">
      <c r="A154" s="268"/>
      <c r="B154" s="414" t="s">
        <v>1076</v>
      </c>
      <c r="C154" s="455" t="s">
        <v>1074</v>
      </c>
      <c r="D154" s="488"/>
      <c r="E154" s="270"/>
    </row>
    <row r="155" spans="1:5">
      <c r="A155" s="271"/>
      <c r="B155" s="272"/>
      <c r="C155" s="455" t="s">
        <v>1075</v>
      </c>
      <c r="D155" s="489"/>
      <c r="E155" s="272"/>
    </row>
    <row r="156" spans="1:5" ht="16">
      <c r="A156" s="273" t="s">
        <v>606</v>
      </c>
      <c r="B156" s="274" t="s">
        <v>751</v>
      </c>
      <c r="C156" s="449">
        <f>SUM(C151,C150,C149,C148,C147,C146,C145,C142,C134,C131,C126,C125,C124,C122,C123,C118)</f>
        <v>1322</v>
      </c>
      <c r="D156" s="490" t="s">
        <v>606</v>
      </c>
      <c r="E156" s="275" t="s">
        <v>606</v>
      </c>
    </row>
    <row r="157" spans="1:5">
      <c r="A157" s="277" t="s">
        <v>606</v>
      </c>
      <c r="B157" s="278" t="s">
        <v>606</v>
      </c>
      <c r="C157" s="450" t="s">
        <v>606</v>
      </c>
      <c r="D157" s="492" t="s">
        <v>606</v>
      </c>
      <c r="E157" s="279" t="s">
        <v>606</v>
      </c>
    </row>
    <row r="158" spans="1:5">
      <c r="A158" s="280" t="s">
        <v>606</v>
      </c>
      <c r="B158" s="281" t="s">
        <v>763</v>
      </c>
      <c r="C158" s="460" t="s">
        <v>764</v>
      </c>
      <c r="D158" s="493" t="s">
        <v>606</v>
      </c>
      <c r="E158" s="282" t="s">
        <v>765</v>
      </c>
    </row>
    <row r="159" spans="1:5">
      <c r="A159" s="283"/>
      <c r="B159" s="284"/>
      <c r="C159" s="461" t="s">
        <v>766</v>
      </c>
      <c r="D159" s="494"/>
      <c r="E159" s="284"/>
    </row>
    <row r="160" spans="1:5">
      <c r="A160" s="283"/>
      <c r="B160" s="284"/>
      <c r="C160" s="461" t="s">
        <v>767</v>
      </c>
      <c r="D160" s="494"/>
      <c r="E160" s="284"/>
    </row>
    <row r="161" spans="1:5">
      <c r="A161" s="285"/>
      <c r="B161" s="286"/>
      <c r="C161" s="462" t="s">
        <v>768</v>
      </c>
      <c r="D161" s="495"/>
      <c r="E161" s="286"/>
    </row>
    <row r="162" spans="1:5" ht="16">
      <c r="A162" s="273" t="s">
        <v>606</v>
      </c>
      <c r="B162" s="274" t="s">
        <v>1014</v>
      </c>
      <c r="C162" s="449">
        <f>C156+C115+C35</f>
        <v>7858</v>
      </c>
      <c r="D162" s="490" t="s">
        <v>606</v>
      </c>
      <c r="E162" s="275" t="s">
        <v>606</v>
      </c>
    </row>
    <row r="164" spans="1:5">
      <c r="B164" s="231" t="s">
        <v>1080</v>
      </c>
      <c r="C164" s="451" t="s">
        <v>1080</v>
      </c>
    </row>
    <row r="165" spans="1:5">
      <c r="C165" s="452"/>
    </row>
    <row r="166" spans="1:5">
      <c r="C166" s="451" t="s">
        <v>1080</v>
      </c>
    </row>
  </sheetData>
  <sheetProtection algorithmName="SHA-512" hashValue="PzFpGtNpw5hoxB7Plho3G6vBgzSr5gdCnA+PPMTVtc6taUViqT8jYrWrB9WPs67Tog9yGvYEknCbXHAZ3T81oQ==" saltValue="00nZSCPHSx9vqMZay2tMlw=="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topLeftCell="A13" zoomScale="75" zoomScaleNormal="75" workbookViewId="0">
      <selection activeCell="G16" sqref="G16"/>
    </sheetView>
  </sheetViews>
  <sheetFormatPr defaultColWidth="9.08984375" defaultRowHeight="15.5"/>
  <cols>
    <col min="1" max="1" width="5.6328125" style="64" customWidth="1"/>
    <col min="2" max="2" width="32" style="316" customWidth="1"/>
    <col min="3" max="3" width="9.6328125" style="64" customWidth="1"/>
    <col min="4" max="4" width="23.54296875" style="64" bestFit="1" customWidth="1"/>
    <col min="5" max="5" width="13.6328125" style="64" customWidth="1"/>
    <col min="6" max="16384" width="9.08984375" style="64"/>
  </cols>
  <sheetData>
    <row r="1" spans="1:5" s="60" customFormat="1">
      <c r="A1" s="59" t="s">
        <v>483</v>
      </c>
      <c r="B1" s="393"/>
      <c r="D1" s="61"/>
      <c r="E1" s="61"/>
    </row>
    <row r="2" spans="1:5" s="60" customFormat="1">
      <c r="A2" s="610" t="s">
        <v>450</v>
      </c>
      <c r="B2" s="610"/>
      <c r="D2" s="61"/>
      <c r="E2" s="61"/>
    </row>
    <row r="3" spans="1:5">
      <c r="A3" s="611" t="s">
        <v>905</v>
      </c>
      <c r="B3" s="611"/>
      <c r="C3" s="611"/>
      <c r="D3" s="611"/>
      <c r="E3" s="611"/>
    </row>
    <row r="4" spans="1:5" ht="36" customHeight="1">
      <c r="A4" s="560" t="s">
        <v>940</v>
      </c>
      <c r="B4" s="560"/>
      <c r="C4" s="560"/>
      <c r="D4" s="560"/>
      <c r="E4" s="560"/>
    </row>
    <row r="6" spans="1:5" s="60" customFormat="1" ht="13.5" customHeight="1">
      <c r="A6" s="64"/>
      <c r="B6" s="316"/>
      <c r="C6" s="82"/>
      <c r="D6" s="64"/>
      <c r="E6" s="347" t="str">
        <f>CONCATENATE(functie," ",nume_candidat)</f>
        <v>Șef de lucrări Cristina-Maria POVIAN</v>
      </c>
    </row>
    <row r="7" spans="1:5" ht="15" customHeight="1">
      <c r="A7" s="551" t="s">
        <v>338</v>
      </c>
      <c r="B7" s="551" t="s">
        <v>1032</v>
      </c>
      <c r="C7" s="551" t="s">
        <v>2</v>
      </c>
      <c r="D7" s="551" t="s">
        <v>460</v>
      </c>
      <c r="E7" s="552" t="s">
        <v>544</v>
      </c>
    </row>
    <row r="8" spans="1:5" ht="54" customHeight="1">
      <c r="A8" s="551"/>
      <c r="B8" s="551"/>
      <c r="C8" s="551"/>
      <c r="D8" s="551"/>
      <c r="E8" s="553"/>
    </row>
    <row r="9" spans="1:5">
      <c r="A9" s="88"/>
      <c r="B9" s="65"/>
      <c r="C9" s="162"/>
      <c r="D9" s="74"/>
      <c r="E9" s="148">
        <f>SUMIF(E10:E1010,"&gt;0")</f>
        <v>140</v>
      </c>
    </row>
    <row r="10" spans="1:5" ht="155">
      <c r="A10" s="5" t="s">
        <v>40</v>
      </c>
      <c r="B10" s="6" t="s">
        <v>1392</v>
      </c>
      <c r="C10" s="6">
        <v>2017</v>
      </c>
      <c r="D10" s="74" t="s">
        <v>471</v>
      </c>
      <c r="E10" s="356">
        <f t="shared" ref="E10:E73" si="0">IF(OR(,$B10="",$C10="",$C10&lt;an_initial,$C10&gt;an_final,),"",
(30*(D10="expoziție internațională")+20*(D10="expoziție națională")+10*(D10="expoziție locală"))
)</f>
        <v>20</v>
      </c>
    </row>
    <row r="11" spans="1:5" s="80" customFormat="1" ht="107" customHeight="1">
      <c r="A11" s="5" t="s">
        <v>24</v>
      </c>
      <c r="B11" s="6" t="s">
        <v>1393</v>
      </c>
      <c r="C11" s="6">
        <v>2018</v>
      </c>
      <c r="D11" s="74" t="s">
        <v>471</v>
      </c>
      <c r="E11" s="356">
        <f t="shared" si="0"/>
        <v>20</v>
      </c>
    </row>
    <row r="12" spans="1:5" ht="139.5">
      <c r="A12" s="5" t="s">
        <v>25</v>
      </c>
      <c r="B12" s="6" t="s">
        <v>1394</v>
      </c>
      <c r="C12" s="6">
        <v>2018</v>
      </c>
      <c r="D12" s="74" t="s">
        <v>471</v>
      </c>
      <c r="E12" s="356">
        <f t="shared" si="0"/>
        <v>20</v>
      </c>
    </row>
    <row r="13" spans="1:5" ht="139.5">
      <c r="A13" s="5" t="s">
        <v>26</v>
      </c>
      <c r="B13" s="380" t="s">
        <v>1395</v>
      </c>
      <c r="C13" s="506">
        <v>2019</v>
      </c>
      <c r="D13" s="74" t="s">
        <v>471</v>
      </c>
      <c r="E13" s="356">
        <f t="shared" si="0"/>
        <v>20</v>
      </c>
    </row>
    <row r="14" spans="1:5" ht="155">
      <c r="A14" s="5" t="s">
        <v>63</v>
      </c>
      <c r="B14" s="380" t="s">
        <v>1396</v>
      </c>
      <c r="C14" s="218">
        <v>2019</v>
      </c>
      <c r="D14" s="74" t="s">
        <v>471</v>
      </c>
      <c r="E14" s="356">
        <f t="shared" si="0"/>
        <v>20</v>
      </c>
    </row>
    <row r="15" spans="1:5" ht="124">
      <c r="A15" s="5" t="s">
        <v>64</v>
      </c>
      <c r="B15" s="380" t="s">
        <v>1397</v>
      </c>
      <c r="C15" s="218">
        <v>2020</v>
      </c>
      <c r="D15" s="74" t="s">
        <v>471</v>
      </c>
      <c r="E15" s="356">
        <f t="shared" si="0"/>
        <v>20</v>
      </c>
    </row>
    <row r="16" spans="1:5" ht="170.5">
      <c r="A16" s="5" t="s">
        <v>65</v>
      </c>
      <c r="B16" s="6" t="s">
        <v>1398</v>
      </c>
      <c r="C16" s="217">
        <v>2021</v>
      </c>
      <c r="D16" s="74" t="s">
        <v>471</v>
      </c>
      <c r="E16" s="356">
        <f t="shared" si="0"/>
        <v>20</v>
      </c>
    </row>
    <row r="17" spans="1:5">
      <c r="A17" s="5" t="s">
        <v>66</v>
      </c>
      <c r="B17" s="380"/>
      <c r="C17" s="218"/>
      <c r="D17" s="74"/>
      <c r="E17" s="356" t="str">
        <f t="shared" si="0"/>
        <v/>
      </c>
    </row>
    <row r="18" spans="1:5">
      <c r="A18" s="5" t="s">
        <v>67</v>
      </c>
      <c r="B18" s="380"/>
      <c r="C18" s="218"/>
      <c r="D18" s="74"/>
      <c r="E18" s="356" t="str">
        <f t="shared" si="0"/>
        <v/>
      </c>
    </row>
    <row r="19" spans="1:5">
      <c r="A19" s="5" t="s">
        <v>68</v>
      </c>
      <c r="B19" s="6"/>
      <c r="C19" s="218"/>
      <c r="D19" s="74"/>
      <c r="E19" s="356" t="str">
        <f t="shared" si="0"/>
        <v/>
      </c>
    </row>
    <row r="20" spans="1:5">
      <c r="A20" s="5" t="s">
        <v>69</v>
      </c>
      <c r="B20" s="6"/>
      <c r="C20" s="218"/>
      <c r="D20" s="74"/>
      <c r="E20" s="356" t="str">
        <f t="shared" si="0"/>
        <v/>
      </c>
    </row>
    <row r="21" spans="1:5">
      <c r="A21" s="5" t="s">
        <v>70</v>
      </c>
      <c r="B21" s="6"/>
      <c r="C21" s="217"/>
      <c r="D21" s="74"/>
      <c r="E21" s="356" t="str">
        <f t="shared" si="0"/>
        <v/>
      </c>
    </row>
    <row r="22" spans="1:5">
      <c r="A22" s="5" t="s">
        <v>71</v>
      </c>
      <c r="B22" s="6"/>
      <c r="C22" s="217"/>
      <c r="D22" s="74"/>
      <c r="E22" s="356" t="str">
        <f t="shared" si="0"/>
        <v/>
      </c>
    </row>
    <row r="23" spans="1:5">
      <c r="A23" s="5" t="s">
        <v>72</v>
      </c>
      <c r="B23" s="6"/>
      <c r="C23" s="217"/>
      <c r="D23" s="74"/>
      <c r="E23" s="356" t="str">
        <f t="shared" si="0"/>
        <v/>
      </c>
    </row>
    <row r="24" spans="1:5">
      <c r="A24" s="5" t="s">
        <v>73</v>
      </c>
      <c r="B24" s="6"/>
      <c r="C24" s="217"/>
      <c r="D24" s="74"/>
      <c r="E24" s="356" t="str">
        <f t="shared" si="0"/>
        <v/>
      </c>
    </row>
    <row r="25" spans="1:5">
      <c r="A25" s="5" t="s">
        <v>74</v>
      </c>
      <c r="B25" s="6"/>
      <c r="C25" s="217"/>
      <c r="D25" s="74"/>
      <c r="E25" s="356" t="str">
        <f t="shared" si="0"/>
        <v/>
      </c>
    </row>
    <row r="26" spans="1:5">
      <c r="A26" s="5" t="s">
        <v>75</v>
      </c>
      <c r="B26" s="6"/>
      <c r="C26" s="217"/>
      <c r="D26" s="74"/>
      <c r="E26" s="356" t="str">
        <f t="shared" si="0"/>
        <v/>
      </c>
    </row>
    <row r="27" spans="1:5">
      <c r="A27" s="5" t="s">
        <v>76</v>
      </c>
      <c r="B27" s="6"/>
      <c r="C27" s="217"/>
      <c r="D27" s="74"/>
      <c r="E27" s="356" t="str">
        <f t="shared" si="0"/>
        <v/>
      </c>
    </row>
    <row r="28" spans="1:5">
      <c r="A28" s="5" t="s">
        <v>77</v>
      </c>
      <c r="B28" s="6"/>
      <c r="C28" s="217"/>
      <c r="D28" s="74"/>
      <c r="E28" s="356" t="str">
        <f t="shared" si="0"/>
        <v/>
      </c>
    </row>
    <row r="29" spans="1:5">
      <c r="A29" s="5" t="s">
        <v>78</v>
      </c>
      <c r="B29" s="6"/>
      <c r="C29" s="217"/>
      <c r="D29" s="74"/>
      <c r="E29" s="356" t="str">
        <f t="shared" si="0"/>
        <v/>
      </c>
    </row>
    <row r="30" spans="1:5">
      <c r="A30" s="5" t="s">
        <v>79</v>
      </c>
      <c r="B30" s="6"/>
      <c r="C30" s="217"/>
      <c r="D30" s="74"/>
      <c r="E30" s="356" t="str">
        <f t="shared" si="0"/>
        <v/>
      </c>
    </row>
    <row r="31" spans="1:5">
      <c r="A31" s="5" t="s">
        <v>80</v>
      </c>
      <c r="B31" s="6"/>
      <c r="C31" s="217"/>
      <c r="D31" s="74"/>
      <c r="E31" s="356" t="str">
        <f t="shared" si="0"/>
        <v/>
      </c>
    </row>
    <row r="32" spans="1:5">
      <c r="A32" s="5" t="s">
        <v>81</v>
      </c>
      <c r="B32" s="6"/>
      <c r="C32" s="217"/>
      <c r="D32" s="74"/>
      <c r="E32" s="356" t="str">
        <f t="shared" si="0"/>
        <v/>
      </c>
    </row>
    <row r="33" spans="1:5">
      <c r="A33" s="5" t="s">
        <v>82</v>
      </c>
      <c r="B33" s="6"/>
      <c r="C33" s="217"/>
      <c r="D33" s="74"/>
      <c r="E33" s="356" t="str">
        <f t="shared" si="0"/>
        <v/>
      </c>
    </row>
    <row r="34" spans="1:5">
      <c r="A34" s="5" t="s">
        <v>83</v>
      </c>
      <c r="B34" s="6"/>
      <c r="C34" s="217"/>
      <c r="D34" s="74"/>
      <c r="E34" s="356" t="str">
        <f t="shared" si="0"/>
        <v/>
      </c>
    </row>
    <row r="35" spans="1:5">
      <c r="A35" s="5" t="s">
        <v>84</v>
      </c>
      <c r="B35" s="6"/>
      <c r="C35" s="217"/>
      <c r="D35" s="74"/>
      <c r="E35" s="356" t="str">
        <f t="shared" si="0"/>
        <v/>
      </c>
    </row>
    <row r="36" spans="1:5">
      <c r="A36" s="5" t="s">
        <v>85</v>
      </c>
      <c r="B36" s="6"/>
      <c r="C36" s="217"/>
      <c r="D36" s="74"/>
      <c r="E36" s="356" t="str">
        <f t="shared" si="0"/>
        <v/>
      </c>
    </row>
    <row r="37" spans="1:5">
      <c r="A37" s="5" t="s">
        <v>86</v>
      </c>
      <c r="B37" s="6"/>
      <c r="C37" s="217"/>
      <c r="D37" s="74"/>
      <c r="E37" s="356" t="str">
        <f t="shared" si="0"/>
        <v/>
      </c>
    </row>
    <row r="38" spans="1:5">
      <c r="A38" s="5" t="s">
        <v>87</v>
      </c>
      <c r="B38" s="6"/>
      <c r="C38" s="217"/>
      <c r="D38" s="74"/>
      <c r="E38" s="356" t="str">
        <f t="shared" si="0"/>
        <v/>
      </c>
    </row>
    <row r="39" spans="1:5">
      <c r="A39" s="5" t="s">
        <v>88</v>
      </c>
      <c r="B39" s="6"/>
      <c r="C39" s="217"/>
      <c r="D39" s="74"/>
      <c r="E39" s="356" t="str">
        <f t="shared" si="0"/>
        <v/>
      </c>
    </row>
    <row r="40" spans="1:5">
      <c r="A40" s="5" t="s">
        <v>96</v>
      </c>
      <c r="B40" s="6"/>
      <c r="C40" s="217"/>
      <c r="D40" s="74"/>
      <c r="E40" s="356" t="str">
        <f t="shared" si="0"/>
        <v/>
      </c>
    </row>
    <row r="41" spans="1:5">
      <c r="A41" s="5" t="s">
        <v>97</v>
      </c>
      <c r="B41" s="6"/>
      <c r="C41" s="217"/>
      <c r="D41" s="74"/>
      <c r="E41" s="356" t="str">
        <f t="shared" si="0"/>
        <v/>
      </c>
    </row>
    <row r="42" spans="1:5">
      <c r="A42" s="5" t="s">
        <v>98</v>
      </c>
      <c r="B42" s="6"/>
      <c r="C42" s="217"/>
      <c r="D42" s="74"/>
      <c r="E42" s="356" t="str">
        <f t="shared" si="0"/>
        <v/>
      </c>
    </row>
    <row r="43" spans="1:5">
      <c r="A43" s="5" t="s">
        <v>99</v>
      </c>
      <c r="B43" s="6"/>
      <c r="C43" s="217"/>
      <c r="D43" s="74"/>
      <c r="E43" s="356" t="str">
        <f t="shared" si="0"/>
        <v/>
      </c>
    </row>
    <row r="44" spans="1:5">
      <c r="A44" s="5" t="s">
        <v>100</v>
      </c>
      <c r="B44" s="6"/>
      <c r="C44" s="217"/>
      <c r="D44" s="74"/>
      <c r="E44" s="356" t="str">
        <f t="shared" si="0"/>
        <v/>
      </c>
    </row>
    <row r="45" spans="1:5">
      <c r="A45" s="5" t="s">
        <v>101</v>
      </c>
      <c r="B45" s="6"/>
      <c r="C45" s="217"/>
      <c r="D45" s="74"/>
      <c r="E45" s="356" t="str">
        <f t="shared" si="0"/>
        <v/>
      </c>
    </row>
    <row r="46" spans="1:5">
      <c r="A46" s="5" t="s">
        <v>103</v>
      </c>
      <c r="B46" s="6"/>
      <c r="C46" s="217"/>
      <c r="D46" s="74"/>
      <c r="E46" s="356" t="str">
        <f t="shared" si="0"/>
        <v/>
      </c>
    </row>
    <row r="47" spans="1:5">
      <c r="A47" s="5" t="s">
        <v>104</v>
      </c>
      <c r="B47" s="6"/>
      <c r="C47" s="217"/>
      <c r="D47" s="74"/>
      <c r="E47" s="356" t="str">
        <f t="shared" si="0"/>
        <v/>
      </c>
    </row>
    <row r="48" spans="1:5">
      <c r="A48" s="5" t="s">
        <v>105</v>
      </c>
      <c r="B48" s="6"/>
      <c r="C48" s="217"/>
      <c r="D48" s="74"/>
      <c r="E48" s="356" t="str">
        <f t="shared" si="0"/>
        <v/>
      </c>
    </row>
    <row r="49" spans="1:5">
      <c r="A49" s="5" t="s">
        <v>106</v>
      </c>
      <c r="B49" s="6"/>
      <c r="C49" s="217"/>
      <c r="D49" s="74"/>
      <c r="E49" s="356" t="str">
        <f t="shared" si="0"/>
        <v/>
      </c>
    </row>
    <row r="50" spans="1:5">
      <c r="A50" s="5" t="s">
        <v>107</v>
      </c>
      <c r="B50" s="6"/>
      <c r="C50" s="217"/>
      <c r="D50" s="74"/>
      <c r="E50" s="356" t="str">
        <f t="shared" si="0"/>
        <v/>
      </c>
    </row>
    <row r="51" spans="1:5">
      <c r="A51" s="5" t="s">
        <v>108</v>
      </c>
      <c r="B51" s="6"/>
      <c r="C51" s="217"/>
      <c r="D51" s="74"/>
      <c r="E51" s="356" t="str">
        <f t="shared" si="0"/>
        <v/>
      </c>
    </row>
    <row r="52" spans="1:5">
      <c r="A52" s="5" t="s">
        <v>109</v>
      </c>
      <c r="B52" s="6"/>
      <c r="C52" s="217"/>
      <c r="D52" s="74"/>
      <c r="E52" s="356" t="str">
        <f t="shared" si="0"/>
        <v/>
      </c>
    </row>
    <row r="53" spans="1:5">
      <c r="A53" s="5" t="s">
        <v>110</v>
      </c>
      <c r="B53" s="6"/>
      <c r="C53" s="217"/>
      <c r="D53" s="74"/>
      <c r="E53" s="356" t="str">
        <f t="shared" si="0"/>
        <v/>
      </c>
    </row>
    <row r="54" spans="1:5">
      <c r="A54" s="5" t="s">
        <v>111</v>
      </c>
      <c r="B54" s="6"/>
      <c r="C54" s="217"/>
      <c r="D54" s="74"/>
      <c r="E54" s="356" t="str">
        <f t="shared" si="0"/>
        <v/>
      </c>
    </row>
    <row r="55" spans="1:5">
      <c r="A55" s="5" t="s">
        <v>112</v>
      </c>
      <c r="B55" s="6"/>
      <c r="C55" s="217"/>
      <c r="D55" s="74"/>
      <c r="E55" s="356" t="str">
        <f t="shared" si="0"/>
        <v/>
      </c>
    </row>
    <row r="56" spans="1:5">
      <c r="A56" s="5" t="s">
        <v>113</v>
      </c>
      <c r="B56" s="6"/>
      <c r="C56" s="217"/>
      <c r="D56" s="74"/>
      <c r="E56" s="356" t="str">
        <f t="shared" si="0"/>
        <v/>
      </c>
    </row>
    <row r="57" spans="1:5">
      <c r="A57" s="5" t="s">
        <v>114</v>
      </c>
      <c r="B57" s="6"/>
      <c r="C57" s="217"/>
      <c r="D57" s="74"/>
      <c r="E57" s="356" t="str">
        <f t="shared" si="0"/>
        <v/>
      </c>
    </row>
    <row r="58" spans="1:5">
      <c r="A58" s="5" t="s">
        <v>115</v>
      </c>
      <c r="B58" s="6"/>
      <c r="C58" s="217"/>
      <c r="D58" s="74"/>
      <c r="E58" s="356" t="str">
        <f t="shared" si="0"/>
        <v/>
      </c>
    </row>
    <row r="59" spans="1:5">
      <c r="A59" s="5" t="s">
        <v>116</v>
      </c>
      <c r="B59" s="6"/>
      <c r="C59" s="217"/>
      <c r="D59" s="74"/>
      <c r="E59" s="356" t="str">
        <f t="shared" si="0"/>
        <v/>
      </c>
    </row>
    <row r="60" spans="1:5">
      <c r="A60" s="5" t="s">
        <v>117</v>
      </c>
      <c r="B60" s="6"/>
      <c r="C60" s="217"/>
      <c r="D60" s="74"/>
      <c r="E60" s="356" t="str">
        <f t="shared" si="0"/>
        <v/>
      </c>
    </row>
    <row r="61" spans="1:5">
      <c r="A61" s="5" t="s">
        <v>118</v>
      </c>
      <c r="B61" s="6"/>
      <c r="C61" s="217"/>
      <c r="D61" s="74"/>
      <c r="E61" s="356" t="str">
        <f t="shared" si="0"/>
        <v/>
      </c>
    </row>
    <row r="62" spans="1:5">
      <c r="A62" s="5" t="s">
        <v>119</v>
      </c>
      <c r="B62" s="6"/>
      <c r="C62" s="217"/>
      <c r="D62" s="74"/>
      <c r="E62" s="356" t="str">
        <f t="shared" si="0"/>
        <v/>
      </c>
    </row>
    <row r="63" spans="1:5">
      <c r="A63" s="5" t="s">
        <v>120</v>
      </c>
      <c r="B63" s="6"/>
      <c r="C63" s="217"/>
      <c r="D63" s="74"/>
      <c r="E63" s="356" t="str">
        <f t="shared" si="0"/>
        <v/>
      </c>
    </row>
    <row r="64" spans="1:5">
      <c r="A64" s="5" t="s">
        <v>121</v>
      </c>
      <c r="B64" s="6"/>
      <c r="C64" s="217"/>
      <c r="D64" s="74"/>
      <c r="E64" s="356" t="str">
        <f t="shared" si="0"/>
        <v/>
      </c>
    </row>
    <row r="65" spans="1:5">
      <c r="A65" s="5" t="s">
        <v>122</v>
      </c>
      <c r="B65" s="6"/>
      <c r="C65" s="217"/>
      <c r="D65" s="74"/>
      <c r="E65" s="356" t="str">
        <f t="shared" si="0"/>
        <v/>
      </c>
    </row>
    <row r="66" spans="1:5">
      <c r="A66" s="5" t="s">
        <v>123</v>
      </c>
      <c r="B66" s="6"/>
      <c r="C66" s="217"/>
      <c r="D66" s="74"/>
      <c r="E66" s="356" t="str">
        <f t="shared" si="0"/>
        <v/>
      </c>
    </row>
    <row r="67" spans="1:5">
      <c r="A67" s="5" t="s">
        <v>124</v>
      </c>
      <c r="B67" s="6"/>
      <c r="C67" s="217"/>
      <c r="D67" s="74"/>
      <c r="E67" s="356" t="str">
        <f t="shared" si="0"/>
        <v/>
      </c>
    </row>
    <row r="68" spans="1:5">
      <c r="A68" s="5" t="s">
        <v>125</v>
      </c>
      <c r="B68" s="6"/>
      <c r="C68" s="217"/>
      <c r="D68" s="74"/>
      <c r="E68" s="356" t="str">
        <f t="shared" si="0"/>
        <v/>
      </c>
    </row>
    <row r="69" spans="1:5">
      <c r="A69" s="5" t="s">
        <v>126</v>
      </c>
      <c r="B69" s="6"/>
      <c r="C69" s="217"/>
      <c r="D69" s="74"/>
      <c r="E69" s="356" t="str">
        <f t="shared" si="0"/>
        <v/>
      </c>
    </row>
    <row r="70" spans="1:5">
      <c r="A70" s="5" t="s">
        <v>127</v>
      </c>
      <c r="B70" s="6"/>
      <c r="C70" s="217"/>
      <c r="D70" s="74"/>
      <c r="E70" s="356" t="str">
        <f t="shared" si="0"/>
        <v/>
      </c>
    </row>
    <row r="71" spans="1:5">
      <c r="A71" s="5" t="s">
        <v>128</v>
      </c>
      <c r="B71" s="6"/>
      <c r="C71" s="217"/>
      <c r="D71" s="74"/>
      <c r="E71" s="356" t="str">
        <f t="shared" si="0"/>
        <v/>
      </c>
    </row>
    <row r="72" spans="1:5">
      <c r="A72" s="5" t="s">
        <v>129</v>
      </c>
      <c r="B72" s="6"/>
      <c r="C72" s="217"/>
      <c r="D72" s="74"/>
      <c r="E72" s="356" t="str">
        <f t="shared" si="0"/>
        <v/>
      </c>
    </row>
    <row r="73" spans="1:5">
      <c r="A73" s="5" t="s">
        <v>130</v>
      </c>
      <c r="B73" s="6"/>
      <c r="C73" s="217"/>
      <c r="D73" s="74"/>
      <c r="E73" s="356" t="str">
        <f t="shared" si="0"/>
        <v/>
      </c>
    </row>
    <row r="74" spans="1:5">
      <c r="A74" s="5" t="s">
        <v>131</v>
      </c>
      <c r="B74" s="6"/>
      <c r="C74" s="217"/>
      <c r="D74" s="74"/>
      <c r="E74" s="356" t="str">
        <f t="shared" ref="E74:E137" si="1">IF(OR(,$B74="",$C74="",$C74&lt;an_initial,$C74&gt;an_final,),"",
(30*(D74="expoziție internațională")+20*(D74="expoziție națională")+10*(D74="expoziție locală"))
)</f>
        <v/>
      </c>
    </row>
    <row r="75" spans="1:5">
      <c r="A75" s="5" t="s">
        <v>132</v>
      </c>
      <c r="B75" s="6"/>
      <c r="C75" s="217"/>
      <c r="D75" s="74"/>
      <c r="E75" s="356" t="str">
        <f t="shared" si="1"/>
        <v/>
      </c>
    </row>
    <row r="76" spans="1:5">
      <c r="A76" s="5" t="s">
        <v>133</v>
      </c>
      <c r="B76" s="6"/>
      <c r="C76" s="217"/>
      <c r="D76" s="74"/>
      <c r="E76" s="356" t="str">
        <f t="shared" si="1"/>
        <v/>
      </c>
    </row>
    <row r="77" spans="1:5">
      <c r="A77" s="5" t="s">
        <v>134</v>
      </c>
      <c r="B77" s="6"/>
      <c r="C77" s="217"/>
      <c r="D77" s="74"/>
      <c r="E77" s="356" t="str">
        <f t="shared" si="1"/>
        <v/>
      </c>
    </row>
    <row r="78" spans="1:5">
      <c r="A78" s="5" t="s">
        <v>135</v>
      </c>
      <c r="B78" s="6"/>
      <c r="C78" s="217"/>
      <c r="D78" s="74"/>
      <c r="E78" s="356" t="str">
        <f t="shared" si="1"/>
        <v/>
      </c>
    </row>
    <row r="79" spans="1:5">
      <c r="A79" s="5" t="s">
        <v>136</v>
      </c>
      <c r="B79" s="6"/>
      <c r="C79" s="217"/>
      <c r="D79" s="74"/>
      <c r="E79" s="356" t="str">
        <f t="shared" si="1"/>
        <v/>
      </c>
    </row>
    <row r="80" spans="1:5">
      <c r="A80" s="5" t="s">
        <v>137</v>
      </c>
      <c r="B80" s="6"/>
      <c r="C80" s="217"/>
      <c r="D80" s="74"/>
      <c r="E80" s="356" t="str">
        <f t="shared" si="1"/>
        <v/>
      </c>
    </row>
    <row r="81" spans="1:5">
      <c r="A81" s="5" t="s">
        <v>138</v>
      </c>
      <c r="B81" s="6"/>
      <c r="C81" s="217"/>
      <c r="D81" s="74"/>
      <c r="E81" s="356" t="str">
        <f t="shared" si="1"/>
        <v/>
      </c>
    </row>
    <row r="82" spans="1:5">
      <c r="A82" s="5" t="s">
        <v>139</v>
      </c>
      <c r="B82" s="6"/>
      <c r="C82" s="217"/>
      <c r="D82" s="74"/>
      <c r="E82" s="356" t="str">
        <f t="shared" si="1"/>
        <v/>
      </c>
    </row>
    <row r="83" spans="1:5">
      <c r="A83" s="5" t="s">
        <v>140</v>
      </c>
      <c r="B83" s="6"/>
      <c r="C83" s="217"/>
      <c r="D83" s="74"/>
      <c r="E83" s="356" t="str">
        <f t="shared" si="1"/>
        <v/>
      </c>
    </row>
    <row r="84" spans="1:5">
      <c r="A84" s="5" t="s">
        <v>141</v>
      </c>
      <c r="B84" s="6"/>
      <c r="C84" s="217"/>
      <c r="D84" s="74"/>
      <c r="E84" s="356" t="str">
        <f t="shared" si="1"/>
        <v/>
      </c>
    </row>
    <row r="85" spans="1:5">
      <c r="A85" s="5" t="s">
        <v>142</v>
      </c>
      <c r="B85" s="6"/>
      <c r="C85" s="217"/>
      <c r="D85" s="74"/>
      <c r="E85" s="356" t="str">
        <f t="shared" si="1"/>
        <v/>
      </c>
    </row>
    <row r="86" spans="1:5">
      <c r="A86" s="5" t="s">
        <v>143</v>
      </c>
      <c r="B86" s="6"/>
      <c r="C86" s="217"/>
      <c r="D86" s="74"/>
      <c r="E86" s="356" t="str">
        <f t="shared" si="1"/>
        <v/>
      </c>
    </row>
    <row r="87" spans="1:5">
      <c r="A87" s="5" t="s">
        <v>144</v>
      </c>
      <c r="B87" s="6"/>
      <c r="C87" s="217"/>
      <c r="D87" s="74"/>
      <c r="E87" s="356" t="str">
        <f t="shared" si="1"/>
        <v/>
      </c>
    </row>
    <row r="88" spans="1:5">
      <c r="A88" s="5" t="s">
        <v>145</v>
      </c>
      <c r="B88" s="6"/>
      <c r="C88" s="217"/>
      <c r="D88" s="74"/>
      <c r="E88" s="356" t="str">
        <f t="shared" si="1"/>
        <v/>
      </c>
    </row>
    <row r="89" spans="1:5">
      <c r="A89" s="5" t="s">
        <v>146</v>
      </c>
      <c r="B89" s="6"/>
      <c r="C89" s="217"/>
      <c r="D89" s="74"/>
      <c r="E89" s="356" t="str">
        <f t="shared" si="1"/>
        <v/>
      </c>
    </row>
    <row r="90" spans="1:5">
      <c r="A90" s="5" t="s">
        <v>147</v>
      </c>
      <c r="B90" s="6"/>
      <c r="C90" s="217"/>
      <c r="D90" s="74"/>
      <c r="E90" s="356" t="str">
        <f t="shared" si="1"/>
        <v/>
      </c>
    </row>
    <row r="91" spans="1:5">
      <c r="A91" s="5" t="s">
        <v>148</v>
      </c>
      <c r="B91" s="6"/>
      <c r="C91" s="217"/>
      <c r="D91" s="74"/>
      <c r="E91" s="356" t="str">
        <f t="shared" si="1"/>
        <v/>
      </c>
    </row>
    <row r="92" spans="1:5">
      <c r="A92" s="5" t="s">
        <v>149</v>
      </c>
      <c r="B92" s="6"/>
      <c r="C92" s="217"/>
      <c r="D92" s="74"/>
      <c r="E92" s="356" t="str">
        <f t="shared" si="1"/>
        <v/>
      </c>
    </row>
    <row r="93" spans="1:5">
      <c r="A93" s="5" t="s">
        <v>150</v>
      </c>
      <c r="B93" s="6"/>
      <c r="C93" s="217"/>
      <c r="D93" s="74"/>
      <c r="E93" s="356" t="str">
        <f t="shared" si="1"/>
        <v/>
      </c>
    </row>
    <row r="94" spans="1:5">
      <c r="A94" s="5" t="s">
        <v>151</v>
      </c>
      <c r="B94" s="6"/>
      <c r="C94" s="217"/>
      <c r="D94" s="74"/>
      <c r="E94" s="356" t="str">
        <f t="shared" si="1"/>
        <v/>
      </c>
    </row>
    <row r="95" spans="1:5">
      <c r="A95" s="5" t="s">
        <v>152</v>
      </c>
      <c r="B95" s="6"/>
      <c r="C95" s="217"/>
      <c r="D95" s="74"/>
      <c r="E95" s="356" t="str">
        <f t="shared" si="1"/>
        <v/>
      </c>
    </row>
    <row r="96" spans="1:5">
      <c r="A96" s="5" t="s">
        <v>153</v>
      </c>
      <c r="B96" s="6"/>
      <c r="C96" s="217"/>
      <c r="D96" s="74"/>
      <c r="E96" s="356" t="str">
        <f t="shared" si="1"/>
        <v/>
      </c>
    </row>
    <row r="97" spans="1:5">
      <c r="A97" s="5" t="s">
        <v>154</v>
      </c>
      <c r="B97" s="6"/>
      <c r="C97" s="217"/>
      <c r="D97" s="74"/>
      <c r="E97" s="356" t="str">
        <f t="shared" si="1"/>
        <v/>
      </c>
    </row>
    <row r="98" spans="1:5">
      <c r="A98" s="5" t="s">
        <v>155</v>
      </c>
      <c r="B98" s="6"/>
      <c r="C98" s="217"/>
      <c r="D98" s="74"/>
      <c r="E98" s="356" t="str">
        <f t="shared" si="1"/>
        <v/>
      </c>
    </row>
    <row r="99" spans="1:5">
      <c r="A99" s="5" t="s">
        <v>156</v>
      </c>
      <c r="B99" s="6"/>
      <c r="C99" s="217"/>
      <c r="D99" s="74"/>
      <c r="E99" s="356" t="str">
        <f t="shared" si="1"/>
        <v/>
      </c>
    </row>
    <row r="100" spans="1:5">
      <c r="A100" s="5" t="s">
        <v>157</v>
      </c>
      <c r="B100" s="6"/>
      <c r="C100" s="217"/>
      <c r="D100" s="74"/>
      <c r="E100" s="356" t="str">
        <f t="shared" si="1"/>
        <v/>
      </c>
    </row>
    <row r="101" spans="1:5">
      <c r="A101" s="5" t="s">
        <v>158</v>
      </c>
      <c r="B101" s="6"/>
      <c r="C101" s="217"/>
      <c r="D101" s="74"/>
      <c r="E101" s="356" t="str">
        <f t="shared" si="1"/>
        <v/>
      </c>
    </row>
    <row r="102" spans="1:5">
      <c r="A102" s="5" t="s">
        <v>159</v>
      </c>
      <c r="B102" s="6"/>
      <c r="C102" s="217"/>
      <c r="D102" s="74"/>
      <c r="E102" s="356" t="str">
        <f t="shared" si="1"/>
        <v/>
      </c>
    </row>
    <row r="103" spans="1:5">
      <c r="A103" s="5" t="s">
        <v>160</v>
      </c>
      <c r="B103" s="6"/>
      <c r="C103" s="217"/>
      <c r="D103" s="74"/>
      <c r="E103" s="356" t="str">
        <f t="shared" si="1"/>
        <v/>
      </c>
    </row>
    <row r="104" spans="1:5">
      <c r="A104" s="5" t="s">
        <v>161</v>
      </c>
      <c r="B104" s="6"/>
      <c r="C104" s="217"/>
      <c r="D104" s="74"/>
      <c r="E104" s="356" t="str">
        <f t="shared" si="1"/>
        <v/>
      </c>
    </row>
    <row r="105" spans="1:5">
      <c r="A105" s="5" t="s">
        <v>162</v>
      </c>
      <c r="B105" s="6"/>
      <c r="C105" s="217"/>
      <c r="D105" s="74"/>
      <c r="E105" s="356" t="str">
        <f t="shared" si="1"/>
        <v/>
      </c>
    </row>
    <row r="106" spans="1:5">
      <c r="A106" s="5" t="s">
        <v>163</v>
      </c>
      <c r="B106" s="6"/>
      <c r="C106" s="217"/>
      <c r="D106" s="74"/>
      <c r="E106" s="356" t="str">
        <f t="shared" si="1"/>
        <v/>
      </c>
    </row>
    <row r="107" spans="1:5">
      <c r="A107" s="5" t="s">
        <v>164</v>
      </c>
      <c r="B107" s="6"/>
      <c r="C107" s="217"/>
      <c r="D107" s="74"/>
      <c r="E107" s="356" t="str">
        <f t="shared" si="1"/>
        <v/>
      </c>
    </row>
    <row r="108" spans="1:5">
      <c r="A108" s="5" t="s">
        <v>165</v>
      </c>
      <c r="B108" s="6"/>
      <c r="C108" s="217"/>
      <c r="D108" s="74"/>
      <c r="E108" s="356" t="str">
        <f t="shared" si="1"/>
        <v/>
      </c>
    </row>
    <row r="109" spans="1:5">
      <c r="A109" s="5" t="s">
        <v>166</v>
      </c>
      <c r="B109" s="6"/>
      <c r="C109" s="217"/>
      <c r="D109" s="74"/>
      <c r="E109" s="356" t="str">
        <f t="shared" si="1"/>
        <v/>
      </c>
    </row>
    <row r="110" spans="1:5">
      <c r="A110" s="5" t="s">
        <v>167</v>
      </c>
      <c r="B110" s="6"/>
      <c r="C110" s="217"/>
      <c r="D110" s="74"/>
      <c r="E110" s="356" t="str">
        <f t="shared" si="1"/>
        <v/>
      </c>
    </row>
    <row r="111" spans="1:5">
      <c r="A111" s="5" t="s">
        <v>168</v>
      </c>
      <c r="B111" s="6"/>
      <c r="C111" s="217"/>
      <c r="D111" s="74"/>
      <c r="E111" s="356" t="str">
        <f t="shared" si="1"/>
        <v/>
      </c>
    </row>
    <row r="112" spans="1:5">
      <c r="A112" s="5" t="s">
        <v>169</v>
      </c>
      <c r="B112" s="6"/>
      <c r="C112" s="217"/>
      <c r="D112" s="74"/>
      <c r="E112" s="356" t="str">
        <f t="shared" si="1"/>
        <v/>
      </c>
    </row>
    <row r="113" spans="1:5">
      <c r="A113" s="5" t="s">
        <v>170</v>
      </c>
      <c r="B113" s="6"/>
      <c r="C113" s="217"/>
      <c r="D113" s="74"/>
      <c r="E113" s="356" t="str">
        <f t="shared" si="1"/>
        <v/>
      </c>
    </row>
    <row r="114" spans="1:5">
      <c r="A114" s="5" t="s">
        <v>171</v>
      </c>
      <c r="B114" s="6"/>
      <c r="C114" s="217"/>
      <c r="D114" s="74"/>
      <c r="E114" s="356" t="str">
        <f t="shared" si="1"/>
        <v/>
      </c>
    </row>
    <row r="115" spans="1:5">
      <c r="A115" s="5" t="s">
        <v>172</v>
      </c>
      <c r="B115" s="6"/>
      <c r="C115" s="217"/>
      <c r="D115" s="74"/>
      <c r="E115" s="356" t="str">
        <f t="shared" si="1"/>
        <v/>
      </c>
    </row>
    <row r="116" spans="1:5">
      <c r="A116" s="5" t="s">
        <v>173</v>
      </c>
      <c r="B116" s="6"/>
      <c r="C116" s="217"/>
      <c r="D116" s="74"/>
      <c r="E116" s="356" t="str">
        <f t="shared" si="1"/>
        <v/>
      </c>
    </row>
    <row r="117" spans="1:5">
      <c r="A117" s="5" t="s">
        <v>174</v>
      </c>
      <c r="B117" s="6"/>
      <c r="C117" s="217"/>
      <c r="D117" s="74"/>
      <c r="E117" s="356" t="str">
        <f t="shared" si="1"/>
        <v/>
      </c>
    </row>
    <row r="118" spans="1:5">
      <c r="A118" s="5" t="s">
        <v>175</v>
      </c>
      <c r="B118" s="6"/>
      <c r="C118" s="217"/>
      <c r="D118" s="74"/>
      <c r="E118" s="356" t="str">
        <f t="shared" si="1"/>
        <v/>
      </c>
    </row>
    <row r="119" spans="1:5">
      <c r="A119" s="5" t="s">
        <v>176</v>
      </c>
      <c r="B119" s="6"/>
      <c r="C119" s="217"/>
      <c r="D119" s="74"/>
      <c r="E119" s="356" t="str">
        <f t="shared" si="1"/>
        <v/>
      </c>
    </row>
    <row r="120" spans="1:5">
      <c r="A120" s="5" t="s">
        <v>177</v>
      </c>
      <c r="B120" s="6"/>
      <c r="C120" s="217"/>
      <c r="D120" s="74"/>
      <c r="E120" s="356" t="str">
        <f t="shared" si="1"/>
        <v/>
      </c>
    </row>
    <row r="121" spans="1:5">
      <c r="A121" s="5" t="s">
        <v>178</v>
      </c>
      <c r="B121" s="6"/>
      <c r="C121" s="217"/>
      <c r="D121" s="74"/>
      <c r="E121" s="356" t="str">
        <f t="shared" si="1"/>
        <v/>
      </c>
    </row>
    <row r="122" spans="1:5">
      <c r="A122" s="5" t="s">
        <v>179</v>
      </c>
      <c r="B122" s="6"/>
      <c r="C122" s="217"/>
      <c r="D122" s="74"/>
      <c r="E122" s="356" t="str">
        <f t="shared" si="1"/>
        <v/>
      </c>
    </row>
    <row r="123" spans="1:5">
      <c r="A123" s="5" t="s">
        <v>180</v>
      </c>
      <c r="B123" s="6"/>
      <c r="C123" s="217"/>
      <c r="D123" s="74"/>
      <c r="E123" s="356" t="str">
        <f t="shared" si="1"/>
        <v/>
      </c>
    </row>
    <row r="124" spans="1:5">
      <c r="A124" s="5" t="s">
        <v>181</v>
      </c>
      <c r="B124" s="6"/>
      <c r="C124" s="217"/>
      <c r="D124" s="74"/>
      <c r="E124" s="356" t="str">
        <f t="shared" si="1"/>
        <v/>
      </c>
    </row>
    <row r="125" spans="1:5">
      <c r="A125" s="5" t="s">
        <v>182</v>
      </c>
      <c r="B125" s="6"/>
      <c r="C125" s="217"/>
      <c r="D125" s="74"/>
      <c r="E125" s="356" t="str">
        <f t="shared" si="1"/>
        <v/>
      </c>
    </row>
    <row r="126" spans="1:5">
      <c r="A126" s="5" t="s">
        <v>183</v>
      </c>
      <c r="B126" s="6"/>
      <c r="C126" s="217"/>
      <c r="D126" s="74"/>
      <c r="E126" s="356" t="str">
        <f t="shared" si="1"/>
        <v/>
      </c>
    </row>
    <row r="127" spans="1:5">
      <c r="A127" s="5" t="s">
        <v>184</v>
      </c>
      <c r="B127" s="6"/>
      <c r="C127" s="217"/>
      <c r="D127" s="74"/>
      <c r="E127" s="356" t="str">
        <f t="shared" si="1"/>
        <v/>
      </c>
    </row>
    <row r="128" spans="1:5">
      <c r="A128" s="5" t="s">
        <v>185</v>
      </c>
      <c r="B128" s="6"/>
      <c r="C128" s="217"/>
      <c r="D128" s="74"/>
      <c r="E128" s="356" t="str">
        <f t="shared" si="1"/>
        <v/>
      </c>
    </row>
    <row r="129" spans="1:5">
      <c r="A129" s="5" t="s">
        <v>186</v>
      </c>
      <c r="B129" s="6"/>
      <c r="C129" s="217"/>
      <c r="D129" s="74"/>
      <c r="E129" s="356" t="str">
        <f t="shared" si="1"/>
        <v/>
      </c>
    </row>
    <row r="130" spans="1:5">
      <c r="A130" s="5" t="s">
        <v>187</v>
      </c>
      <c r="B130" s="6"/>
      <c r="C130" s="217"/>
      <c r="D130" s="74"/>
      <c r="E130" s="356" t="str">
        <f t="shared" si="1"/>
        <v/>
      </c>
    </row>
    <row r="131" spans="1:5">
      <c r="A131" s="5" t="s">
        <v>188</v>
      </c>
      <c r="B131" s="6"/>
      <c r="C131" s="217"/>
      <c r="D131" s="74"/>
      <c r="E131" s="356" t="str">
        <f t="shared" si="1"/>
        <v/>
      </c>
    </row>
    <row r="132" spans="1:5">
      <c r="A132" s="5" t="s">
        <v>189</v>
      </c>
      <c r="B132" s="6"/>
      <c r="C132" s="217"/>
      <c r="D132" s="74"/>
      <c r="E132" s="356" t="str">
        <f t="shared" si="1"/>
        <v/>
      </c>
    </row>
    <row r="133" spans="1:5">
      <c r="A133" s="5" t="s">
        <v>190</v>
      </c>
      <c r="B133" s="6"/>
      <c r="C133" s="217"/>
      <c r="D133" s="74"/>
      <c r="E133" s="356" t="str">
        <f t="shared" si="1"/>
        <v/>
      </c>
    </row>
    <row r="134" spans="1:5">
      <c r="A134" s="5" t="s">
        <v>191</v>
      </c>
      <c r="B134" s="6"/>
      <c r="C134" s="217"/>
      <c r="D134" s="74"/>
      <c r="E134" s="356" t="str">
        <f t="shared" si="1"/>
        <v/>
      </c>
    </row>
    <row r="135" spans="1:5">
      <c r="A135" s="5" t="s">
        <v>192</v>
      </c>
      <c r="B135" s="6"/>
      <c r="C135" s="217"/>
      <c r="D135" s="74"/>
      <c r="E135" s="356" t="str">
        <f t="shared" si="1"/>
        <v/>
      </c>
    </row>
    <row r="136" spans="1:5">
      <c r="A136" s="5" t="s">
        <v>193</v>
      </c>
      <c r="B136" s="6"/>
      <c r="C136" s="217"/>
      <c r="D136" s="74"/>
      <c r="E136" s="356" t="str">
        <f t="shared" si="1"/>
        <v/>
      </c>
    </row>
    <row r="137" spans="1:5">
      <c r="A137" s="5" t="s">
        <v>194</v>
      </c>
      <c r="B137" s="6"/>
      <c r="C137" s="217"/>
      <c r="D137" s="74"/>
      <c r="E137" s="356" t="str">
        <f t="shared" si="1"/>
        <v/>
      </c>
    </row>
    <row r="138" spans="1:5">
      <c r="A138" s="5" t="s">
        <v>195</v>
      </c>
      <c r="B138" s="6"/>
      <c r="C138" s="217"/>
      <c r="D138" s="74"/>
      <c r="E138" s="356" t="str">
        <f t="shared" ref="E138:E201" si="2">IF(OR(,$B138="",$C138="",$C138&lt;an_initial,$C138&gt;an_final,),"",
(30*(D138="expoziție internațională")+20*(D138="expoziție națională")+10*(D138="expoziție locală"))
)</f>
        <v/>
      </c>
    </row>
    <row r="139" spans="1:5">
      <c r="A139" s="5" t="s">
        <v>196</v>
      </c>
      <c r="B139" s="6"/>
      <c r="C139" s="217"/>
      <c r="D139" s="74"/>
      <c r="E139" s="356" t="str">
        <f t="shared" si="2"/>
        <v/>
      </c>
    </row>
    <row r="140" spans="1:5">
      <c r="A140" s="5" t="s">
        <v>197</v>
      </c>
      <c r="B140" s="6"/>
      <c r="C140" s="217"/>
      <c r="D140" s="74"/>
      <c r="E140" s="356" t="str">
        <f t="shared" si="2"/>
        <v/>
      </c>
    </row>
    <row r="141" spans="1:5">
      <c r="A141" s="5" t="s">
        <v>198</v>
      </c>
      <c r="B141" s="6"/>
      <c r="C141" s="217"/>
      <c r="D141" s="74"/>
      <c r="E141" s="356" t="str">
        <f t="shared" si="2"/>
        <v/>
      </c>
    </row>
    <row r="142" spans="1:5">
      <c r="A142" s="5" t="s">
        <v>199</v>
      </c>
      <c r="B142" s="6"/>
      <c r="C142" s="217"/>
      <c r="D142" s="74"/>
      <c r="E142" s="356" t="str">
        <f t="shared" si="2"/>
        <v/>
      </c>
    </row>
    <row r="143" spans="1:5">
      <c r="A143" s="5" t="s">
        <v>200</v>
      </c>
      <c r="B143" s="6"/>
      <c r="C143" s="217"/>
      <c r="D143" s="74"/>
      <c r="E143" s="356" t="str">
        <f t="shared" si="2"/>
        <v/>
      </c>
    </row>
    <row r="144" spans="1:5">
      <c r="A144" s="5" t="s">
        <v>201</v>
      </c>
      <c r="B144" s="6"/>
      <c r="C144" s="217"/>
      <c r="D144" s="74"/>
      <c r="E144" s="356" t="str">
        <f t="shared" si="2"/>
        <v/>
      </c>
    </row>
    <row r="145" spans="1:5">
      <c r="A145" s="5" t="s">
        <v>202</v>
      </c>
      <c r="B145" s="6"/>
      <c r="C145" s="217"/>
      <c r="D145" s="74"/>
      <c r="E145" s="356" t="str">
        <f t="shared" si="2"/>
        <v/>
      </c>
    </row>
    <row r="146" spans="1:5">
      <c r="A146" s="5" t="s">
        <v>203</v>
      </c>
      <c r="B146" s="6"/>
      <c r="C146" s="217"/>
      <c r="D146" s="74"/>
      <c r="E146" s="356" t="str">
        <f t="shared" si="2"/>
        <v/>
      </c>
    </row>
    <row r="147" spans="1:5">
      <c r="A147" s="5" t="s">
        <v>204</v>
      </c>
      <c r="B147" s="6"/>
      <c r="C147" s="217"/>
      <c r="D147" s="74"/>
      <c r="E147" s="356" t="str">
        <f t="shared" si="2"/>
        <v/>
      </c>
    </row>
    <row r="148" spans="1:5">
      <c r="A148" s="5" t="s">
        <v>205</v>
      </c>
      <c r="B148" s="6"/>
      <c r="C148" s="217"/>
      <c r="D148" s="74"/>
      <c r="E148" s="356" t="str">
        <f t="shared" si="2"/>
        <v/>
      </c>
    </row>
    <row r="149" spans="1:5">
      <c r="A149" s="5" t="s">
        <v>206</v>
      </c>
      <c r="B149" s="6"/>
      <c r="C149" s="217"/>
      <c r="D149" s="74"/>
      <c r="E149" s="356" t="str">
        <f t="shared" si="2"/>
        <v/>
      </c>
    </row>
    <row r="150" spans="1:5">
      <c r="A150" s="5" t="s">
        <v>207</v>
      </c>
      <c r="B150" s="6"/>
      <c r="C150" s="217"/>
      <c r="D150" s="74"/>
      <c r="E150" s="356" t="str">
        <f t="shared" si="2"/>
        <v/>
      </c>
    </row>
    <row r="151" spans="1:5">
      <c r="A151" s="5" t="s">
        <v>208</v>
      </c>
      <c r="B151" s="6"/>
      <c r="C151" s="217"/>
      <c r="D151" s="74"/>
      <c r="E151" s="356" t="str">
        <f t="shared" si="2"/>
        <v/>
      </c>
    </row>
    <row r="152" spans="1:5">
      <c r="A152" s="5" t="s">
        <v>209</v>
      </c>
      <c r="B152" s="6"/>
      <c r="C152" s="217"/>
      <c r="D152" s="74"/>
      <c r="E152" s="356" t="str">
        <f t="shared" si="2"/>
        <v/>
      </c>
    </row>
    <row r="153" spans="1:5">
      <c r="A153" s="5" t="s">
        <v>210</v>
      </c>
      <c r="B153" s="6"/>
      <c r="C153" s="217"/>
      <c r="D153" s="74"/>
      <c r="E153" s="356" t="str">
        <f t="shared" si="2"/>
        <v/>
      </c>
    </row>
    <row r="154" spans="1:5">
      <c r="A154" s="5" t="s">
        <v>211</v>
      </c>
      <c r="B154" s="6"/>
      <c r="C154" s="217"/>
      <c r="D154" s="74"/>
      <c r="E154" s="356" t="str">
        <f t="shared" si="2"/>
        <v/>
      </c>
    </row>
    <row r="155" spans="1:5">
      <c r="A155" s="5" t="s">
        <v>212</v>
      </c>
      <c r="B155" s="6"/>
      <c r="C155" s="217"/>
      <c r="D155" s="74"/>
      <c r="E155" s="356" t="str">
        <f t="shared" si="2"/>
        <v/>
      </c>
    </row>
    <row r="156" spans="1:5">
      <c r="A156" s="5" t="s">
        <v>213</v>
      </c>
      <c r="B156" s="6"/>
      <c r="C156" s="217"/>
      <c r="D156" s="74"/>
      <c r="E156" s="356" t="str">
        <f t="shared" si="2"/>
        <v/>
      </c>
    </row>
    <row r="157" spans="1:5">
      <c r="A157" s="5" t="s">
        <v>214</v>
      </c>
      <c r="B157" s="6"/>
      <c r="C157" s="217"/>
      <c r="D157" s="74"/>
      <c r="E157" s="356" t="str">
        <f t="shared" si="2"/>
        <v/>
      </c>
    </row>
    <row r="158" spans="1:5">
      <c r="A158" s="5" t="s">
        <v>215</v>
      </c>
      <c r="B158" s="6"/>
      <c r="C158" s="217"/>
      <c r="D158" s="74"/>
      <c r="E158" s="356" t="str">
        <f t="shared" si="2"/>
        <v/>
      </c>
    </row>
    <row r="159" spans="1:5">
      <c r="A159" s="5" t="s">
        <v>216</v>
      </c>
      <c r="B159" s="6"/>
      <c r="C159" s="217"/>
      <c r="D159" s="74"/>
      <c r="E159" s="356" t="str">
        <f t="shared" si="2"/>
        <v/>
      </c>
    </row>
    <row r="160" spans="1:5">
      <c r="A160" s="5" t="s">
        <v>217</v>
      </c>
      <c r="B160" s="6"/>
      <c r="C160" s="217"/>
      <c r="D160" s="74"/>
      <c r="E160" s="356" t="str">
        <f t="shared" si="2"/>
        <v/>
      </c>
    </row>
    <row r="161" spans="1:5">
      <c r="A161" s="5" t="s">
        <v>218</v>
      </c>
      <c r="B161" s="6"/>
      <c r="C161" s="217"/>
      <c r="D161" s="74"/>
      <c r="E161" s="356" t="str">
        <f t="shared" si="2"/>
        <v/>
      </c>
    </row>
    <row r="162" spans="1:5">
      <c r="A162" s="5" t="s">
        <v>219</v>
      </c>
      <c r="B162" s="6"/>
      <c r="C162" s="217"/>
      <c r="D162" s="74"/>
      <c r="E162" s="356" t="str">
        <f t="shared" si="2"/>
        <v/>
      </c>
    </row>
    <row r="163" spans="1:5">
      <c r="A163" s="5" t="s">
        <v>220</v>
      </c>
      <c r="B163" s="6"/>
      <c r="C163" s="217"/>
      <c r="D163" s="74"/>
      <c r="E163" s="356" t="str">
        <f t="shared" si="2"/>
        <v/>
      </c>
    </row>
    <row r="164" spans="1:5">
      <c r="A164" s="5" t="s">
        <v>221</v>
      </c>
      <c r="B164" s="6"/>
      <c r="C164" s="217"/>
      <c r="D164" s="74"/>
      <c r="E164" s="356" t="str">
        <f t="shared" si="2"/>
        <v/>
      </c>
    </row>
    <row r="165" spans="1:5">
      <c r="A165" s="5" t="s">
        <v>222</v>
      </c>
      <c r="B165" s="6"/>
      <c r="C165" s="217"/>
      <c r="D165" s="74"/>
      <c r="E165" s="356" t="str">
        <f t="shared" si="2"/>
        <v/>
      </c>
    </row>
    <row r="166" spans="1:5">
      <c r="A166" s="5" t="s">
        <v>223</v>
      </c>
      <c r="B166" s="6"/>
      <c r="C166" s="217"/>
      <c r="D166" s="74"/>
      <c r="E166" s="356" t="str">
        <f t="shared" si="2"/>
        <v/>
      </c>
    </row>
    <row r="167" spans="1:5">
      <c r="A167" s="5" t="s">
        <v>224</v>
      </c>
      <c r="B167" s="6"/>
      <c r="C167" s="217"/>
      <c r="D167" s="74"/>
      <c r="E167" s="356" t="str">
        <f t="shared" si="2"/>
        <v/>
      </c>
    </row>
    <row r="168" spans="1:5">
      <c r="A168" s="5" t="s">
        <v>225</v>
      </c>
      <c r="B168" s="6"/>
      <c r="C168" s="217"/>
      <c r="D168" s="74"/>
      <c r="E168" s="356" t="str">
        <f t="shared" si="2"/>
        <v/>
      </c>
    </row>
    <row r="169" spans="1:5">
      <c r="A169" s="5" t="s">
        <v>226</v>
      </c>
      <c r="B169" s="6"/>
      <c r="C169" s="217"/>
      <c r="D169" s="74"/>
      <c r="E169" s="356" t="str">
        <f t="shared" si="2"/>
        <v/>
      </c>
    </row>
    <row r="170" spans="1:5">
      <c r="A170" s="5" t="s">
        <v>227</v>
      </c>
      <c r="B170" s="6"/>
      <c r="C170" s="217"/>
      <c r="D170" s="74"/>
      <c r="E170" s="356" t="str">
        <f t="shared" si="2"/>
        <v/>
      </c>
    </row>
    <row r="171" spans="1:5">
      <c r="A171" s="5" t="s">
        <v>228</v>
      </c>
      <c r="B171" s="6"/>
      <c r="C171" s="217"/>
      <c r="D171" s="74"/>
      <c r="E171" s="356" t="str">
        <f t="shared" si="2"/>
        <v/>
      </c>
    </row>
    <row r="172" spans="1:5">
      <c r="A172" s="5" t="s">
        <v>229</v>
      </c>
      <c r="B172" s="6"/>
      <c r="C172" s="217"/>
      <c r="D172" s="74"/>
      <c r="E172" s="356" t="str">
        <f t="shared" si="2"/>
        <v/>
      </c>
    </row>
    <row r="173" spans="1:5">
      <c r="A173" s="5" t="s">
        <v>230</v>
      </c>
      <c r="B173" s="6"/>
      <c r="C173" s="217"/>
      <c r="D173" s="74"/>
      <c r="E173" s="356" t="str">
        <f t="shared" si="2"/>
        <v/>
      </c>
    </row>
    <row r="174" spans="1:5">
      <c r="A174" s="5" t="s">
        <v>231</v>
      </c>
      <c r="B174" s="6"/>
      <c r="C174" s="217"/>
      <c r="D174" s="74"/>
      <c r="E174" s="356" t="str">
        <f t="shared" si="2"/>
        <v/>
      </c>
    </row>
    <row r="175" spans="1:5">
      <c r="A175" s="5" t="s">
        <v>232</v>
      </c>
      <c r="B175" s="6"/>
      <c r="C175" s="217"/>
      <c r="D175" s="74"/>
      <c r="E175" s="356" t="str">
        <f t="shared" si="2"/>
        <v/>
      </c>
    </row>
    <row r="176" spans="1:5">
      <c r="A176" s="5" t="s">
        <v>233</v>
      </c>
      <c r="B176" s="6"/>
      <c r="C176" s="217"/>
      <c r="D176" s="74"/>
      <c r="E176" s="356" t="str">
        <f t="shared" si="2"/>
        <v/>
      </c>
    </row>
    <row r="177" spans="1:5">
      <c r="A177" s="5" t="s">
        <v>234</v>
      </c>
      <c r="B177" s="6"/>
      <c r="C177" s="217"/>
      <c r="D177" s="74"/>
      <c r="E177" s="356" t="str">
        <f t="shared" si="2"/>
        <v/>
      </c>
    </row>
    <row r="178" spans="1:5">
      <c r="A178" s="5" t="s">
        <v>235</v>
      </c>
      <c r="B178" s="6"/>
      <c r="C178" s="217"/>
      <c r="D178" s="74"/>
      <c r="E178" s="356" t="str">
        <f t="shared" si="2"/>
        <v/>
      </c>
    </row>
    <row r="179" spans="1:5">
      <c r="A179" s="5" t="s">
        <v>236</v>
      </c>
      <c r="B179" s="6"/>
      <c r="C179" s="217"/>
      <c r="D179" s="74"/>
      <c r="E179" s="356" t="str">
        <f t="shared" si="2"/>
        <v/>
      </c>
    </row>
    <row r="180" spans="1:5">
      <c r="A180" s="5" t="s">
        <v>237</v>
      </c>
      <c r="B180" s="6"/>
      <c r="C180" s="217"/>
      <c r="D180" s="74"/>
      <c r="E180" s="356" t="str">
        <f t="shared" si="2"/>
        <v/>
      </c>
    </row>
    <row r="181" spans="1:5">
      <c r="A181" s="5" t="s">
        <v>238</v>
      </c>
      <c r="B181" s="6"/>
      <c r="C181" s="217"/>
      <c r="D181" s="74"/>
      <c r="E181" s="356" t="str">
        <f t="shared" si="2"/>
        <v/>
      </c>
    </row>
    <row r="182" spans="1:5">
      <c r="A182" s="5" t="s">
        <v>239</v>
      </c>
      <c r="B182" s="6"/>
      <c r="C182" s="217"/>
      <c r="D182" s="74"/>
      <c r="E182" s="356" t="str">
        <f t="shared" si="2"/>
        <v/>
      </c>
    </row>
    <row r="183" spans="1:5">
      <c r="A183" s="5" t="s">
        <v>240</v>
      </c>
      <c r="B183" s="6"/>
      <c r="C183" s="217"/>
      <c r="D183" s="74"/>
      <c r="E183" s="356" t="str">
        <f t="shared" si="2"/>
        <v/>
      </c>
    </row>
    <row r="184" spans="1:5">
      <c r="A184" s="5" t="s">
        <v>241</v>
      </c>
      <c r="B184" s="6"/>
      <c r="C184" s="217"/>
      <c r="D184" s="74"/>
      <c r="E184" s="356" t="str">
        <f t="shared" si="2"/>
        <v/>
      </c>
    </row>
    <row r="185" spans="1:5">
      <c r="A185" s="5" t="s">
        <v>242</v>
      </c>
      <c r="B185" s="6"/>
      <c r="C185" s="217"/>
      <c r="D185" s="74"/>
      <c r="E185" s="356" t="str">
        <f t="shared" si="2"/>
        <v/>
      </c>
    </row>
    <row r="186" spans="1:5">
      <c r="A186" s="5" t="s">
        <v>243</v>
      </c>
      <c r="B186" s="6"/>
      <c r="C186" s="217"/>
      <c r="D186" s="74"/>
      <c r="E186" s="356" t="str">
        <f t="shared" si="2"/>
        <v/>
      </c>
    </row>
    <row r="187" spans="1:5">
      <c r="A187" s="5" t="s">
        <v>244</v>
      </c>
      <c r="B187" s="6"/>
      <c r="C187" s="217"/>
      <c r="D187" s="74"/>
      <c r="E187" s="356" t="str">
        <f t="shared" si="2"/>
        <v/>
      </c>
    </row>
    <row r="188" spans="1:5">
      <c r="A188" s="5" t="s">
        <v>245</v>
      </c>
      <c r="B188" s="6"/>
      <c r="C188" s="217"/>
      <c r="D188" s="74"/>
      <c r="E188" s="356" t="str">
        <f t="shared" si="2"/>
        <v/>
      </c>
    </row>
    <row r="189" spans="1:5">
      <c r="A189" s="5" t="s">
        <v>246</v>
      </c>
      <c r="B189" s="6"/>
      <c r="C189" s="217"/>
      <c r="D189" s="74"/>
      <c r="E189" s="356" t="str">
        <f t="shared" si="2"/>
        <v/>
      </c>
    </row>
    <row r="190" spans="1:5">
      <c r="A190" s="5" t="s">
        <v>247</v>
      </c>
      <c r="B190" s="6"/>
      <c r="C190" s="217"/>
      <c r="D190" s="74"/>
      <c r="E190" s="356" t="str">
        <f t="shared" si="2"/>
        <v/>
      </c>
    </row>
    <row r="191" spans="1:5">
      <c r="A191" s="5" t="s">
        <v>248</v>
      </c>
      <c r="B191" s="6"/>
      <c r="C191" s="217"/>
      <c r="D191" s="74"/>
      <c r="E191" s="356" t="str">
        <f t="shared" si="2"/>
        <v/>
      </c>
    </row>
    <row r="192" spans="1:5">
      <c r="A192" s="5" t="s">
        <v>249</v>
      </c>
      <c r="B192" s="6"/>
      <c r="C192" s="217"/>
      <c r="D192" s="74"/>
      <c r="E192" s="356" t="str">
        <f t="shared" si="2"/>
        <v/>
      </c>
    </row>
    <row r="193" spans="1:5">
      <c r="A193" s="5" t="s">
        <v>250</v>
      </c>
      <c r="B193" s="6"/>
      <c r="C193" s="217"/>
      <c r="D193" s="74"/>
      <c r="E193" s="356" t="str">
        <f t="shared" si="2"/>
        <v/>
      </c>
    </row>
    <row r="194" spans="1:5">
      <c r="A194" s="5" t="s">
        <v>251</v>
      </c>
      <c r="B194" s="6"/>
      <c r="C194" s="217"/>
      <c r="D194" s="74"/>
      <c r="E194" s="356" t="str">
        <f t="shared" si="2"/>
        <v/>
      </c>
    </row>
    <row r="195" spans="1:5">
      <c r="A195" s="5" t="s">
        <v>252</v>
      </c>
      <c r="B195" s="6"/>
      <c r="C195" s="217"/>
      <c r="D195" s="74"/>
      <c r="E195" s="356" t="str">
        <f t="shared" si="2"/>
        <v/>
      </c>
    </row>
    <row r="196" spans="1:5">
      <c r="A196" s="5" t="s">
        <v>253</v>
      </c>
      <c r="B196" s="6"/>
      <c r="C196" s="217"/>
      <c r="D196" s="74"/>
      <c r="E196" s="356" t="str">
        <f t="shared" si="2"/>
        <v/>
      </c>
    </row>
    <row r="197" spans="1:5">
      <c r="A197" s="5" t="s">
        <v>254</v>
      </c>
      <c r="B197" s="6"/>
      <c r="C197" s="217"/>
      <c r="D197" s="74"/>
      <c r="E197" s="356" t="str">
        <f t="shared" si="2"/>
        <v/>
      </c>
    </row>
    <row r="198" spans="1:5">
      <c r="A198" s="5" t="s">
        <v>255</v>
      </c>
      <c r="B198" s="6"/>
      <c r="C198" s="217"/>
      <c r="D198" s="74"/>
      <c r="E198" s="356" t="str">
        <f t="shared" si="2"/>
        <v/>
      </c>
    </row>
    <row r="199" spans="1:5">
      <c r="A199" s="5" t="s">
        <v>256</v>
      </c>
      <c r="B199" s="6"/>
      <c r="C199" s="217"/>
      <c r="D199" s="74"/>
      <c r="E199" s="356" t="str">
        <f t="shared" si="2"/>
        <v/>
      </c>
    </row>
    <row r="200" spans="1:5">
      <c r="A200" s="5" t="s">
        <v>257</v>
      </c>
      <c r="B200" s="6"/>
      <c r="C200" s="217"/>
      <c r="D200" s="74"/>
      <c r="E200" s="356" t="str">
        <f t="shared" si="2"/>
        <v/>
      </c>
    </row>
    <row r="201" spans="1:5">
      <c r="A201" s="5" t="s">
        <v>258</v>
      </c>
      <c r="B201" s="6"/>
      <c r="C201" s="217"/>
      <c r="D201" s="74"/>
      <c r="E201" s="356" t="str">
        <f t="shared" si="2"/>
        <v/>
      </c>
    </row>
    <row r="202" spans="1:5">
      <c r="A202" s="5" t="s">
        <v>259</v>
      </c>
      <c r="B202" s="6"/>
      <c r="C202" s="217"/>
      <c r="D202" s="74"/>
      <c r="E202" s="356" t="str">
        <f t="shared" ref="E202:E259" si="3">IF(OR(,$B202="",$C202="",$C202&lt;an_initial,$C202&gt;an_final,),"",
(30*(D202="expoziție internațională")+20*(D202="expoziție națională")+10*(D202="expoziție locală"))
)</f>
        <v/>
      </c>
    </row>
    <row r="203" spans="1:5">
      <c r="A203" s="5" t="s">
        <v>260</v>
      </c>
      <c r="B203" s="6"/>
      <c r="C203" s="217"/>
      <c r="D203" s="74"/>
      <c r="E203" s="356" t="str">
        <f t="shared" si="3"/>
        <v/>
      </c>
    </row>
    <row r="204" spans="1:5">
      <c r="A204" s="5" t="s">
        <v>261</v>
      </c>
      <c r="B204" s="6"/>
      <c r="C204" s="217"/>
      <c r="D204" s="74"/>
      <c r="E204" s="356" t="str">
        <f t="shared" si="3"/>
        <v/>
      </c>
    </row>
    <row r="205" spans="1:5">
      <c r="A205" s="5" t="s">
        <v>262</v>
      </c>
      <c r="B205" s="6"/>
      <c r="C205" s="217"/>
      <c r="D205" s="74"/>
      <c r="E205" s="356" t="str">
        <f t="shared" si="3"/>
        <v/>
      </c>
    </row>
    <row r="206" spans="1:5">
      <c r="A206" s="5" t="s">
        <v>263</v>
      </c>
      <c r="B206" s="6"/>
      <c r="C206" s="217"/>
      <c r="D206" s="74"/>
      <c r="E206" s="356" t="str">
        <f t="shared" si="3"/>
        <v/>
      </c>
    </row>
    <row r="207" spans="1:5">
      <c r="A207" s="5" t="s">
        <v>264</v>
      </c>
      <c r="B207" s="6"/>
      <c r="C207" s="217"/>
      <c r="D207" s="74"/>
      <c r="E207" s="356" t="str">
        <f t="shared" si="3"/>
        <v/>
      </c>
    </row>
    <row r="208" spans="1:5">
      <c r="A208" s="5" t="s">
        <v>265</v>
      </c>
      <c r="B208" s="6"/>
      <c r="C208" s="217"/>
      <c r="D208" s="74"/>
      <c r="E208" s="356" t="str">
        <f t="shared" si="3"/>
        <v/>
      </c>
    </row>
    <row r="209" spans="1:5">
      <c r="A209" s="5" t="s">
        <v>266</v>
      </c>
      <c r="B209" s="6"/>
      <c r="C209" s="217"/>
      <c r="D209" s="74"/>
      <c r="E209" s="356" t="str">
        <f t="shared" si="3"/>
        <v/>
      </c>
    </row>
    <row r="210" spans="1:5">
      <c r="A210" s="5" t="s">
        <v>267</v>
      </c>
      <c r="B210" s="6"/>
      <c r="C210" s="217"/>
      <c r="D210" s="74"/>
      <c r="E210" s="356" t="str">
        <f t="shared" si="3"/>
        <v/>
      </c>
    </row>
    <row r="211" spans="1:5">
      <c r="A211" s="5" t="s">
        <v>268</v>
      </c>
      <c r="B211" s="6"/>
      <c r="C211" s="217"/>
      <c r="D211" s="74"/>
      <c r="E211" s="356" t="str">
        <f t="shared" si="3"/>
        <v/>
      </c>
    </row>
    <row r="212" spans="1:5">
      <c r="A212" s="5" t="s">
        <v>269</v>
      </c>
      <c r="B212" s="6"/>
      <c r="C212" s="217"/>
      <c r="D212" s="74"/>
      <c r="E212" s="356" t="str">
        <f t="shared" si="3"/>
        <v/>
      </c>
    </row>
    <row r="213" spans="1:5">
      <c r="A213" s="5" t="s">
        <v>270</v>
      </c>
      <c r="B213" s="6"/>
      <c r="C213" s="217"/>
      <c r="D213" s="74"/>
      <c r="E213" s="356" t="str">
        <f t="shared" si="3"/>
        <v/>
      </c>
    </row>
    <row r="214" spans="1:5">
      <c r="A214" s="5" t="s">
        <v>271</v>
      </c>
      <c r="B214" s="6"/>
      <c r="C214" s="217"/>
      <c r="D214" s="74"/>
      <c r="E214" s="356" t="str">
        <f t="shared" si="3"/>
        <v/>
      </c>
    </row>
    <row r="215" spans="1:5">
      <c r="A215" s="5" t="s">
        <v>272</v>
      </c>
      <c r="B215" s="6"/>
      <c r="C215" s="217"/>
      <c r="D215" s="74"/>
      <c r="E215" s="356" t="str">
        <f t="shared" si="3"/>
        <v/>
      </c>
    </row>
    <row r="216" spans="1:5">
      <c r="A216" s="5" t="s">
        <v>273</v>
      </c>
      <c r="B216" s="6"/>
      <c r="C216" s="217"/>
      <c r="D216" s="74"/>
      <c r="E216" s="356" t="str">
        <f t="shared" si="3"/>
        <v/>
      </c>
    </row>
    <row r="217" spans="1:5">
      <c r="A217" s="5" t="s">
        <v>274</v>
      </c>
      <c r="B217" s="6"/>
      <c r="C217" s="217"/>
      <c r="D217" s="74"/>
      <c r="E217" s="356" t="str">
        <f t="shared" si="3"/>
        <v/>
      </c>
    </row>
    <row r="218" spans="1:5">
      <c r="A218" s="5" t="s">
        <v>275</v>
      </c>
      <c r="B218" s="6"/>
      <c r="C218" s="217"/>
      <c r="D218" s="74"/>
      <c r="E218" s="356" t="str">
        <f t="shared" si="3"/>
        <v/>
      </c>
    </row>
    <row r="219" spans="1:5">
      <c r="A219" s="5" t="s">
        <v>276</v>
      </c>
      <c r="B219" s="6"/>
      <c r="C219" s="217"/>
      <c r="D219" s="74"/>
      <c r="E219" s="356" t="str">
        <f t="shared" si="3"/>
        <v/>
      </c>
    </row>
    <row r="220" spans="1:5">
      <c r="A220" s="5" t="s">
        <v>277</v>
      </c>
      <c r="B220" s="6"/>
      <c r="C220" s="217"/>
      <c r="D220" s="74"/>
      <c r="E220" s="356" t="str">
        <f t="shared" si="3"/>
        <v/>
      </c>
    </row>
    <row r="221" spans="1:5">
      <c r="A221" s="5" t="s">
        <v>278</v>
      </c>
      <c r="B221" s="6"/>
      <c r="C221" s="217"/>
      <c r="D221" s="74"/>
      <c r="E221" s="356" t="str">
        <f t="shared" si="3"/>
        <v/>
      </c>
    </row>
    <row r="222" spans="1:5">
      <c r="A222" s="5" t="s">
        <v>279</v>
      </c>
      <c r="B222" s="6"/>
      <c r="C222" s="217"/>
      <c r="D222" s="74"/>
      <c r="E222" s="356" t="str">
        <f t="shared" si="3"/>
        <v/>
      </c>
    </row>
    <row r="223" spans="1:5">
      <c r="A223" s="5" t="s">
        <v>280</v>
      </c>
      <c r="B223" s="6"/>
      <c r="C223" s="217"/>
      <c r="D223" s="74"/>
      <c r="E223" s="356" t="str">
        <f t="shared" si="3"/>
        <v/>
      </c>
    </row>
    <row r="224" spans="1:5">
      <c r="A224" s="5" t="s">
        <v>281</v>
      </c>
      <c r="B224" s="6"/>
      <c r="C224" s="217"/>
      <c r="D224" s="74"/>
      <c r="E224" s="356" t="str">
        <f t="shared" si="3"/>
        <v/>
      </c>
    </row>
    <row r="225" spans="1:5">
      <c r="A225" s="5" t="s">
        <v>282</v>
      </c>
      <c r="B225" s="6"/>
      <c r="C225" s="217"/>
      <c r="D225" s="74"/>
      <c r="E225" s="356" t="str">
        <f t="shared" si="3"/>
        <v/>
      </c>
    </row>
    <row r="226" spans="1:5">
      <c r="A226" s="5" t="s">
        <v>283</v>
      </c>
      <c r="B226" s="6"/>
      <c r="C226" s="217"/>
      <c r="D226" s="74"/>
      <c r="E226" s="356" t="str">
        <f t="shared" si="3"/>
        <v/>
      </c>
    </row>
    <row r="227" spans="1:5">
      <c r="A227" s="5" t="s">
        <v>284</v>
      </c>
      <c r="B227" s="6"/>
      <c r="C227" s="217"/>
      <c r="D227" s="74"/>
      <c r="E227" s="356" t="str">
        <f t="shared" si="3"/>
        <v/>
      </c>
    </row>
    <row r="228" spans="1:5">
      <c r="A228" s="5" t="s">
        <v>285</v>
      </c>
      <c r="B228" s="6"/>
      <c r="C228" s="217"/>
      <c r="D228" s="74"/>
      <c r="E228" s="356" t="str">
        <f t="shared" si="3"/>
        <v/>
      </c>
    </row>
    <row r="229" spans="1:5">
      <c r="A229" s="5" t="s">
        <v>286</v>
      </c>
      <c r="B229" s="6"/>
      <c r="C229" s="217"/>
      <c r="D229" s="74"/>
      <c r="E229" s="356" t="str">
        <f t="shared" si="3"/>
        <v/>
      </c>
    </row>
    <row r="230" spans="1:5">
      <c r="A230" s="5" t="s">
        <v>287</v>
      </c>
      <c r="B230" s="6"/>
      <c r="C230" s="217"/>
      <c r="D230" s="74"/>
      <c r="E230" s="356" t="str">
        <f t="shared" si="3"/>
        <v/>
      </c>
    </row>
    <row r="231" spans="1:5">
      <c r="A231" s="5" t="s">
        <v>288</v>
      </c>
      <c r="B231" s="6"/>
      <c r="C231" s="217"/>
      <c r="D231" s="74"/>
      <c r="E231" s="356" t="str">
        <f t="shared" si="3"/>
        <v/>
      </c>
    </row>
    <row r="232" spans="1:5">
      <c r="A232" s="5" t="s">
        <v>289</v>
      </c>
      <c r="B232" s="6"/>
      <c r="C232" s="217"/>
      <c r="D232" s="74"/>
      <c r="E232" s="356" t="str">
        <f t="shared" si="3"/>
        <v/>
      </c>
    </row>
    <row r="233" spans="1:5">
      <c r="A233" s="5" t="s">
        <v>290</v>
      </c>
      <c r="B233" s="6"/>
      <c r="C233" s="217"/>
      <c r="D233" s="74"/>
      <c r="E233" s="356" t="str">
        <f t="shared" si="3"/>
        <v/>
      </c>
    </row>
    <row r="234" spans="1:5">
      <c r="A234" s="5" t="s">
        <v>291</v>
      </c>
      <c r="B234" s="6"/>
      <c r="C234" s="217"/>
      <c r="D234" s="74"/>
      <c r="E234" s="356" t="str">
        <f t="shared" si="3"/>
        <v/>
      </c>
    </row>
    <row r="235" spans="1:5">
      <c r="A235" s="5" t="s">
        <v>292</v>
      </c>
      <c r="B235" s="6"/>
      <c r="C235" s="217"/>
      <c r="D235" s="74"/>
      <c r="E235" s="356" t="str">
        <f t="shared" si="3"/>
        <v/>
      </c>
    </row>
    <row r="236" spans="1:5">
      <c r="A236" s="5" t="s">
        <v>293</v>
      </c>
      <c r="B236" s="6"/>
      <c r="C236" s="217"/>
      <c r="D236" s="74"/>
      <c r="E236" s="356" t="str">
        <f t="shared" si="3"/>
        <v/>
      </c>
    </row>
    <row r="237" spans="1:5">
      <c r="A237" s="5" t="s">
        <v>294</v>
      </c>
      <c r="B237" s="6"/>
      <c r="C237" s="217"/>
      <c r="D237" s="74"/>
      <c r="E237" s="356" t="str">
        <f t="shared" si="3"/>
        <v/>
      </c>
    </row>
    <row r="238" spans="1:5">
      <c r="A238" s="5" t="s">
        <v>295</v>
      </c>
      <c r="B238" s="6"/>
      <c r="C238" s="217"/>
      <c r="D238" s="74"/>
      <c r="E238" s="356" t="str">
        <f t="shared" si="3"/>
        <v/>
      </c>
    </row>
    <row r="239" spans="1:5">
      <c r="A239" s="5" t="s">
        <v>296</v>
      </c>
      <c r="B239" s="6"/>
      <c r="C239" s="217"/>
      <c r="D239" s="74"/>
      <c r="E239" s="356" t="str">
        <f t="shared" si="3"/>
        <v/>
      </c>
    </row>
    <row r="240" spans="1:5">
      <c r="A240" s="5" t="s">
        <v>297</v>
      </c>
      <c r="B240" s="6"/>
      <c r="C240" s="217"/>
      <c r="D240" s="74"/>
      <c r="E240" s="356" t="str">
        <f t="shared" si="3"/>
        <v/>
      </c>
    </row>
    <row r="241" spans="1:5">
      <c r="A241" s="5" t="s">
        <v>298</v>
      </c>
      <c r="B241" s="6"/>
      <c r="C241" s="217"/>
      <c r="D241" s="74"/>
      <c r="E241" s="356" t="str">
        <f t="shared" si="3"/>
        <v/>
      </c>
    </row>
    <row r="242" spans="1:5">
      <c r="A242" s="5" t="s">
        <v>299</v>
      </c>
      <c r="B242" s="6"/>
      <c r="C242" s="217"/>
      <c r="D242" s="74"/>
      <c r="E242" s="356" t="str">
        <f t="shared" si="3"/>
        <v/>
      </c>
    </row>
    <row r="243" spans="1:5">
      <c r="A243" s="5" t="s">
        <v>300</v>
      </c>
      <c r="B243" s="6"/>
      <c r="C243" s="217"/>
      <c r="D243" s="74"/>
      <c r="E243" s="356" t="str">
        <f t="shared" si="3"/>
        <v/>
      </c>
    </row>
    <row r="244" spans="1:5">
      <c r="A244" s="5" t="s">
        <v>301</v>
      </c>
      <c r="B244" s="6"/>
      <c r="C244" s="217"/>
      <c r="D244" s="74"/>
      <c r="E244" s="356" t="str">
        <f t="shared" si="3"/>
        <v/>
      </c>
    </row>
    <row r="245" spans="1:5">
      <c r="A245" s="5" t="s">
        <v>302</v>
      </c>
      <c r="B245" s="6"/>
      <c r="C245" s="217"/>
      <c r="D245" s="74"/>
      <c r="E245" s="356" t="str">
        <f t="shared" si="3"/>
        <v/>
      </c>
    </row>
    <row r="246" spans="1:5">
      <c r="A246" s="5" t="s">
        <v>303</v>
      </c>
      <c r="B246" s="6"/>
      <c r="C246" s="217"/>
      <c r="D246" s="74"/>
      <c r="E246" s="356" t="str">
        <f t="shared" si="3"/>
        <v/>
      </c>
    </row>
    <row r="247" spans="1:5">
      <c r="A247" s="5" t="s">
        <v>304</v>
      </c>
      <c r="B247" s="6"/>
      <c r="C247" s="217"/>
      <c r="D247" s="74"/>
      <c r="E247" s="356" t="str">
        <f t="shared" si="3"/>
        <v/>
      </c>
    </row>
    <row r="248" spans="1:5">
      <c r="A248" s="5" t="s">
        <v>305</v>
      </c>
      <c r="B248" s="6"/>
      <c r="C248" s="217"/>
      <c r="D248" s="74"/>
      <c r="E248" s="356" t="str">
        <f t="shared" si="3"/>
        <v/>
      </c>
    </row>
    <row r="249" spans="1:5">
      <c r="A249" s="5" t="s">
        <v>306</v>
      </c>
      <c r="B249" s="6"/>
      <c r="C249" s="217"/>
      <c r="D249" s="74"/>
      <c r="E249" s="356" t="str">
        <f t="shared" si="3"/>
        <v/>
      </c>
    </row>
    <row r="250" spans="1:5">
      <c r="A250" s="5" t="s">
        <v>307</v>
      </c>
      <c r="B250" s="6"/>
      <c r="C250" s="217"/>
      <c r="D250" s="74"/>
      <c r="E250" s="356" t="str">
        <f t="shared" si="3"/>
        <v/>
      </c>
    </row>
    <row r="251" spans="1:5">
      <c r="A251" s="5" t="s">
        <v>308</v>
      </c>
      <c r="B251" s="6"/>
      <c r="C251" s="217"/>
      <c r="D251" s="74"/>
      <c r="E251" s="356" t="str">
        <f t="shared" si="3"/>
        <v/>
      </c>
    </row>
    <row r="252" spans="1:5">
      <c r="A252" s="5" t="s">
        <v>309</v>
      </c>
      <c r="B252" s="6"/>
      <c r="C252" s="217"/>
      <c r="D252" s="74"/>
      <c r="E252" s="356" t="str">
        <f t="shared" si="3"/>
        <v/>
      </c>
    </row>
    <row r="253" spans="1:5">
      <c r="A253" s="5" t="s">
        <v>310</v>
      </c>
      <c r="B253" s="6"/>
      <c r="C253" s="217"/>
      <c r="D253" s="74"/>
      <c r="E253" s="356" t="str">
        <f t="shared" si="3"/>
        <v/>
      </c>
    </row>
    <row r="254" spans="1:5">
      <c r="A254" s="5" t="s">
        <v>311</v>
      </c>
      <c r="B254" s="6"/>
      <c r="C254" s="217"/>
      <c r="D254" s="74"/>
      <c r="E254" s="356" t="str">
        <f t="shared" si="3"/>
        <v/>
      </c>
    </row>
    <row r="255" spans="1:5">
      <c r="A255" s="5" t="s">
        <v>312</v>
      </c>
      <c r="B255" s="6"/>
      <c r="C255" s="217"/>
      <c r="D255" s="74"/>
      <c r="E255" s="356" t="str">
        <f t="shared" si="3"/>
        <v/>
      </c>
    </row>
    <row r="256" spans="1:5">
      <c r="A256" s="5" t="s">
        <v>313</v>
      </c>
      <c r="B256" s="6"/>
      <c r="C256" s="217"/>
      <c r="D256" s="74"/>
      <c r="E256" s="356" t="str">
        <f t="shared" si="3"/>
        <v/>
      </c>
    </row>
    <row r="257" spans="1:5">
      <c r="A257" s="5" t="s">
        <v>314</v>
      </c>
      <c r="B257" s="6"/>
      <c r="C257" s="217"/>
      <c r="D257" s="74"/>
      <c r="E257" s="356" t="str">
        <f t="shared" si="3"/>
        <v/>
      </c>
    </row>
    <row r="258" spans="1:5">
      <c r="A258" s="5" t="s">
        <v>315</v>
      </c>
      <c r="B258" s="6"/>
      <c r="C258" s="217"/>
      <c r="D258" s="74"/>
      <c r="E258" s="356" t="str">
        <f t="shared" si="3"/>
        <v/>
      </c>
    </row>
    <row r="259" spans="1:5">
      <c r="A259" s="5" t="s">
        <v>316</v>
      </c>
      <c r="B259" s="6"/>
      <c r="C259" s="217"/>
      <c r="D259" s="74"/>
      <c r="E259" s="356" t="str">
        <f t="shared" si="3"/>
        <v/>
      </c>
    </row>
  </sheetData>
  <sheetProtection algorithmName="SHA-512" hashValue="IJB8ZlGKGN5N1B4nkZuv3Ek4V4V537WXqf1xtXfeS6F9lPm9RxK4NMXZ2XcR4ho4RdEK4WUIw+syzjYn+utzGA==" saltValue="VDGnLAk2w+Y5teT05vPp9A=="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I11" sqref="I11"/>
    </sheetView>
  </sheetViews>
  <sheetFormatPr defaultColWidth="9.08984375" defaultRowHeight="15.5"/>
  <cols>
    <col min="1" max="1" width="5.6328125" style="64" customWidth="1"/>
    <col min="2" max="2" width="32" style="64" customWidth="1"/>
    <col min="3" max="3" width="8.6328125" style="64" customWidth="1"/>
    <col min="4" max="4" width="23.54296875" style="64" bestFit="1" customWidth="1"/>
    <col min="5" max="5" width="13.6328125" style="64" customWidth="1"/>
    <col min="6" max="6" width="10.6328125" style="71" hidden="1" customWidth="1"/>
    <col min="7" max="7" width="9.08984375" style="64" hidden="1" customWidth="1"/>
    <col min="8" max="16384" width="9.08984375" style="64"/>
  </cols>
  <sheetData>
    <row r="1" spans="1:7" s="60" customFormat="1">
      <c r="A1" s="59" t="s">
        <v>483</v>
      </c>
      <c r="D1" s="61"/>
      <c r="E1" s="61"/>
      <c r="F1" s="62"/>
    </row>
    <row r="2" spans="1:7" s="60" customFormat="1">
      <c r="A2" s="610" t="s">
        <v>450</v>
      </c>
      <c r="B2" s="610"/>
      <c r="D2" s="61"/>
      <c r="E2" s="61"/>
      <c r="F2" s="62"/>
    </row>
    <row r="3" spans="1:7">
      <c r="A3" s="611" t="s">
        <v>905</v>
      </c>
      <c r="B3" s="611"/>
      <c r="C3" s="611"/>
      <c r="D3" s="611"/>
      <c r="E3" s="611"/>
      <c r="F3" s="64"/>
    </row>
    <row r="4" spans="1:7">
      <c r="A4" s="560" t="s">
        <v>941</v>
      </c>
      <c r="B4" s="560"/>
      <c r="C4" s="560"/>
      <c r="D4" s="560"/>
      <c r="E4" s="560"/>
      <c r="F4" s="291"/>
    </row>
    <row r="6" spans="1:7" s="60" customFormat="1" ht="13.5" customHeight="1">
      <c r="A6" s="64"/>
      <c r="B6" s="64"/>
      <c r="C6" s="82"/>
      <c r="D6" s="64"/>
      <c r="E6" s="347" t="str">
        <f>CONCATENATE(functie," ",nume_candidat)</f>
        <v>Șef de lucrări Cristina-Maria POVIAN</v>
      </c>
      <c r="F6" s="71"/>
    </row>
    <row r="7" spans="1:7" ht="15" customHeight="1">
      <c r="A7" s="551" t="s">
        <v>338</v>
      </c>
      <c r="B7" s="551" t="s">
        <v>1032</v>
      </c>
      <c r="C7" s="551" t="s">
        <v>2</v>
      </c>
      <c r="D7" s="551" t="s">
        <v>460</v>
      </c>
      <c r="E7" s="552" t="s">
        <v>544</v>
      </c>
      <c r="F7" s="558" t="s">
        <v>541</v>
      </c>
    </row>
    <row r="8" spans="1:7" ht="54" customHeight="1">
      <c r="A8" s="551"/>
      <c r="B8" s="551"/>
      <c r="C8" s="551"/>
      <c r="D8" s="551"/>
      <c r="E8" s="553"/>
      <c r="F8" s="558"/>
      <c r="G8" s="64" t="s">
        <v>461</v>
      </c>
    </row>
    <row r="9" spans="1:7" ht="16" thickBot="1">
      <c r="A9" s="88"/>
      <c r="B9" s="65"/>
      <c r="C9" s="162"/>
      <c r="D9" s="74"/>
      <c r="E9" s="148">
        <f>SUMIF(E10:E1010,"&gt;0")</f>
        <v>30</v>
      </c>
      <c r="F9" s="298"/>
    </row>
    <row r="10" spans="1:7" ht="102" thickBot="1">
      <c r="A10" s="5" t="s">
        <v>40</v>
      </c>
      <c r="B10" s="524" t="s">
        <v>1399</v>
      </c>
      <c r="C10" s="6">
        <v>2021</v>
      </c>
      <c r="D10" s="74" t="s">
        <v>471</v>
      </c>
      <c r="E10" s="356">
        <f t="shared" ref="E10:E73" si="0">IF(OR(,$B10="",$C10="",$C10&lt;an_initial,$C10&gt;an_final),"",
(30*(D10="expoziție internațională")+15*(D10="expoziție națională"))
)</f>
        <v>15</v>
      </c>
      <c r="F10" s="354" t="b">
        <f>IF(nume_candidat="",FALSE,ISNUMBER(SEARCH(nume_candidat,#REF!)))</f>
        <v>0</v>
      </c>
      <c r="G10" s="355" t="e">
        <f>LEN(#REF!)-LEN(SUBSTITUTE(#REF!,",",""))+1</f>
        <v>#REF!</v>
      </c>
    </row>
    <row r="11" spans="1:7" s="80" customFormat="1" ht="102" thickBot="1">
      <c r="A11" s="5" t="s">
        <v>24</v>
      </c>
      <c r="B11" s="524" t="s">
        <v>1400</v>
      </c>
      <c r="C11" s="6">
        <v>2020</v>
      </c>
      <c r="D11" s="74" t="s">
        <v>471</v>
      </c>
      <c r="E11" s="356">
        <f t="shared" si="0"/>
        <v>15</v>
      </c>
      <c r="F11" s="354" t="b">
        <f>IF(nume_candidat="",FALSE,ISNUMBER(SEARCH(nume_candidat,#REF!)))</f>
        <v>0</v>
      </c>
      <c r="G11" s="355" t="e">
        <f>LEN(#REF!)-LEN(SUBSTITUTE(#REF!,",",""))+1</f>
        <v>#REF!</v>
      </c>
    </row>
    <row r="12" spans="1:7">
      <c r="A12" s="5" t="s">
        <v>25</v>
      </c>
      <c r="B12" s="6"/>
      <c r="C12" s="6"/>
      <c r="D12" s="74"/>
      <c r="E12" s="356" t="str">
        <f t="shared" si="0"/>
        <v/>
      </c>
      <c r="F12" s="354" t="b">
        <f>IF(nume_candidat="",FALSE,ISNUMBER(SEARCH(nume_candidat,#REF!)))</f>
        <v>0</v>
      </c>
      <c r="G12" s="355" t="e">
        <f>LEN(#REF!)-LEN(SUBSTITUTE(#REF!,",",""))+1</f>
        <v>#REF!</v>
      </c>
    </row>
    <row r="13" spans="1:7">
      <c r="A13" s="5" t="s">
        <v>26</v>
      </c>
      <c r="B13" s="7"/>
      <c r="C13" s="7"/>
      <c r="D13" s="74"/>
      <c r="E13" s="356" t="str">
        <f t="shared" si="0"/>
        <v/>
      </c>
      <c r="F13" s="354" t="b">
        <f>IF(nume_candidat="",FALSE,ISNUMBER(SEARCH(nume_candidat,#REF!)))</f>
        <v>0</v>
      </c>
      <c r="G13" s="355" t="e">
        <f>LEN(#REF!)-LEN(SUBSTITUTE(#REF!,",",""))+1</f>
        <v>#REF!</v>
      </c>
    </row>
    <row r="14" spans="1:7">
      <c r="A14" s="5" t="s">
        <v>63</v>
      </c>
      <c r="B14" s="7"/>
      <c r="C14" s="218"/>
      <c r="D14" s="74"/>
      <c r="E14" s="356" t="str">
        <f t="shared" si="0"/>
        <v/>
      </c>
      <c r="F14" s="354" t="b">
        <f>IF(nume_candidat="",FALSE,ISNUMBER(SEARCH(nume_candidat,#REF!)))</f>
        <v>0</v>
      </c>
      <c r="G14" s="355" t="e">
        <f>LEN(#REF!)-LEN(SUBSTITUTE(#REF!,",",""))+1</f>
        <v>#REF!</v>
      </c>
    </row>
    <row r="15" spans="1:7">
      <c r="A15" s="5" t="s">
        <v>64</v>
      </c>
      <c r="B15" s="7"/>
      <c r="C15" s="218"/>
      <c r="D15" s="74"/>
      <c r="E15" s="356" t="str">
        <f t="shared" si="0"/>
        <v/>
      </c>
      <c r="F15" s="354" t="b">
        <f>IF(nume_candidat="",FALSE,ISNUMBER(SEARCH(nume_candidat,#REF!)))</f>
        <v>0</v>
      </c>
      <c r="G15" s="355" t="e">
        <f>LEN(#REF!)-LEN(SUBSTITUTE(#REF!,",",""))+1</f>
        <v>#REF!</v>
      </c>
    </row>
    <row r="16" spans="1:7">
      <c r="A16" s="5" t="s">
        <v>65</v>
      </c>
      <c r="B16" s="6"/>
      <c r="C16" s="217"/>
      <c r="D16" s="74"/>
      <c r="E16" s="356" t="str">
        <f t="shared" si="0"/>
        <v/>
      </c>
      <c r="F16" s="354" t="b">
        <f>IF(nume_candidat="",FALSE,ISNUMBER(SEARCH(nume_candidat,#REF!)))</f>
        <v>0</v>
      </c>
      <c r="G16" s="355" t="e">
        <f>LEN(#REF!)-LEN(SUBSTITUTE(#REF!,",",""))+1</f>
        <v>#REF!</v>
      </c>
    </row>
    <row r="17" spans="1:7">
      <c r="A17" s="5" t="s">
        <v>66</v>
      </c>
      <c r="B17" s="7"/>
      <c r="C17" s="218"/>
      <c r="D17" s="74"/>
      <c r="E17" s="356" t="str">
        <f t="shared" si="0"/>
        <v/>
      </c>
      <c r="F17" s="354" t="b">
        <f>IF(nume_candidat="",FALSE,ISNUMBER(SEARCH(nume_candidat,#REF!)))</f>
        <v>0</v>
      </c>
      <c r="G17" s="355" t="e">
        <f>LEN(#REF!)-LEN(SUBSTITUTE(#REF!,",",""))+1</f>
        <v>#REF!</v>
      </c>
    </row>
    <row r="18" spans="1:7">
      <c r="A18" s="5" t="s">
        <v>67</v>
      </c>
      <c r="B18" s="7"/>
      <c r="C18" s="218"/>
      <c r="D18" s="74"/>
      <c r="E18" s="356" t="str">
        <f t="shared" si="0"/>
        <v/>
      </c>
      <c r="F18" s="354" t="b">
        <f>IF(nume_candidat="",FALSE,ISNUMBER(SEARCH(nume_candidat,#REF!)))</f>
        <v>0</v>
      </c>
      <c r="G18" s="355" t="e">
        <f>LEN(#REF!)-LEN(SUBSTITUTE(#REF!,",",""))+1</f>
        <v>#REF!</v>
      </c>
    </row>
    <row r="19" spans="1:7">
      <c r="A19" s="5" t="s">
        <v>68</v>
      </c>
      <c r="B19" s="6"/>
      <c r="C19" s="218"/>
      <c r="D19" s="74"/>
      <c r="E19" s="356" t="str">
        <f t="shared" si="0"/>
        <v/>
      </c>
      <c r="F19" s="354" t="b">
        <f>IF(nume_candidat="",FALSE,ISNUMBER(SEARCH(nume_candidat,#REF!)))</f>
        <v>0</v>
      </c>
      <c r="G19" s="355" t="e">
        <f>LEN(#REF!)-LEN(SUBSTITUTE(#REF!,",",""))+1</f>
        <v>#REF!</v>
      </c>
    </row>
    <row r="20" spans="1:7">
      <c r="A20" s="5" t="s">
        <v>69</v>
      </c>
      <c r="B20" s="6"/>
      <c r="C20" s="218"/>
      <c r="D20" s="74"/>
      <c r="E20" s="356" t="str">
        <f t="shared" si="0"/>
        <v/>
      </c>
      <c r="F20" s="354" t="b">
        <f>IF(nume_candidat="",FALSE,ISNUMBER(SEARCH(nume_candidat,#REF!)))</f>
        <v>0</v>
      </c>
      <c r="G20" s="355" t="e">
        <f>LEN(#REF!)-LEN(SUBSTITUTE(#REF!,",",""))+1</f>
        <v>#REF!</v>
      </c>
    </row>
    <row r="21" spans="1:7">
      <c r="A21" s="5" t="s">
        <v>70</v>
      </c>
      <c r="B21" s="6"/>
      <c r="C21" s="217"/>
      <c r="D21" s="74"/>
      <c r="E21" s="356" t="str">
        <f t="shared" si="0"/>
        <v/>
      </c>
      <c r="F21" s="354" t="b">
        <f>IF(nume_candidat="",FALSE,ISNUMBER(SEARCH(nume_candidat,#REF!)))</f>
        <v>0</v>
      </c>
      <c r="G21" s="355" t="e">
        <f>LEN(#REF!)-LEN(SUBSTITUTE(#REF!,",",""))+1</f>
        <v>#REF!</v>
      </c>
    </row>
    <row r="22" spans="1:7">
      <c r="A22" s="5" t="s">
        <v>71</v>
      </c>
      <c r="B22" s="6"/>
      <c r="C22" s="217"/>
      <c r="D22" s="74"/>
      <c r="E22" s="356" t="str">
        <f t="shared" si="0"/>
        <v/>
      </c>
      <c r="F22" s="354" t="b">
        <f>IF(nume_candidat="",FALSE,ISNUMBER(SEARCH(nume_candidat,#REF!)))</f>
        <v>0</v>
      </c>
      <c r="G22" s="355" t="e">
        <f>LEN(#REF!)-LEN(SUBSTITUTE(#REF!,",",""))+1</f>
        <v>#REF!</v>
      </c>
    </row>
    <row r="23" spans="1:7">
      <c r="A23" s="5" t="s">
        <v>72</v>
      </c>
      <c r="B23" s="6"/>
      <c r="C23" s="217"/>
      <c r="D23" s="74"/>
      <c r="E23" s="356" t="str">
        <f t="shared" si="0"/>
        <v/>
      </c>
      <c r="F23" s="354" t="b">
        <f>IF(nume_candidat="",FALSE,ISNUMBER(SEARCH(nume_candidat,#REF!)))</f>
        <v>0</v>
      </c>
      <c r="G23" s="355" t="e">
        <f>LEN(#REF!)-LEN(SUBSTITUTE(#REF!,",",""))+1</f>
        <v>#REF!</v>
      </c>
    </row>
    <row r="24" spans="1:7">
      <c r="A24" s="5" t="s">
        <v>73</v>
      </c>
      <c r="B24" s="6"/>
      <c r="C24" s="217"/>
      <c r="D24" s="74"/>
      <c r="E24" s="356" t="str">
        <f t="shared" si="0"/>
        <v/>
      </c>
      <c r="F24" s="354" t="b">
        <f>IF(nume_candidat="",FALSE,ISNUMBER(SEARCH(nume_candidat,#REF!)))</f>
        <v>0</v>
      </c>
      <c r="G24" s="355" t="e">
        <f>LEN(#REF!)-LEN(SUBSTITUTE(#REF!,",",""))+1</f>
        <v>#REF!</v>
      </c>
    </row>
    <row r="25" spans="1:7">
      <c r="A25" s="5" t="s">
        <v>74</v>
      </c>
      <c r="B25" s="6"/>
      <c r="C25" s="217"/>
      <c r="D25" s="74"/>
      <c r="E25" s="356" t="str">
        <f t="shared" si="0"/>
        <v/>
      </c>
      <c r="F25" s="354" t="b">
        <f>IF(nume_candidat="",FALSE,ISNUMBER(SEARCH(nume_candidat,#REF!)))</f>
        <v>0</v>
      </c>
      <c r="G25" s="355" t="e">
        <f>LEN(#REF!)-LEN(SUBSTITUTE(#REF!,",",""))+1</f>
        <v>#REF!</v>
      </c>
    </row>
    <row r="26" spans="1:7">
      <c r="A26" s="5" t="s">
        <v>75</v>
      </c>
      <c r="B26" s="6"/>
      <c r="C26" s="217"/>
      <c r="D26" s="74"/>
      <c r="E26" s="356" t="str">
        <f t="shared" si="0"/>
        <v/>
      </c>
      <c r="F26" s="354" t="b">
        <f>IF(nume_candidat="",FALSE,ISNUMBER(SEARCH(nume_candidat,#REF!)))</f>
        <v>0</v>
      </c>
      <c r="G26" s="355" t="e">
        <f>LEN(#REF!)-LEN(SUBSTITUTE(#REF!,",",""))+1</f>
        <v>#REF!</v>
      </c>
    </row>
    <row r="27" spans="1:7">
      <c r="A27" s="5" t="s">
        <v>76</v>
      </c>
      <c r="B27" s="6"/>
      <c r="C27" s="217"/>
      <c r="D27" s="74"/>
      <c r="E27" s="356" t="str">
        <f t="shared" si="0"/>
        <v/>
      </c>
      <c r="F27" s="354" t="b">
        <f>IF(nume_candidat="",FALSE,ISNUMBER(SEARCH(nume_candidat,#REF!)))</f>
        <v>0</v>
      </c>
      <c r="G27" s="355" t="e">
        <f>LEN(#REF!)-LEN(SUBSTITUTE(#REF!,",",""))+1</f>
        <v>#REF!</v>
      </c>
    </row>
    <row r="28" spans="1:7">
      <c r="A28" s="5" t="s">
        <v>77</v>
      </c>
      <c r="B28" s="6"/>
      <c r="C28" s="217"/>
      <c r="D28" s="74"/>
      <c r="E28" s="356" t="str">
        <f t="shared" si="0"/>
        <v/>
      </c>
      <c r="F28" s="354" t="b">
        <f>IF(nume_candidat="",FALSE,ISNUMBER(SEARCH(nume_candidat,#REF!)))</f>
        <v>0</v>
      </c>
      <c r="G28" s="355" t="e">
        <f>LEN(#REF!)-LEN(SUBSTITUTE(#REF!,",",""))+1</f>
        <v>#REF!</v>
      </c>
    </row>
    <row r="29" spans="1:7">
      <c r="A29" s="5" t="s">
        <v>78</v>
      </c>
      <c r="B29" s="6"/>
      <c r="C29" s="217"/>
      <c r="D29" s="74"/>
      <c r="E29" s="356" t="str">
        <f t="shared" si="0"/>
        <v/>
      </c>
      <c r="F29" s="354" t="b">
        <f>IF(nume_candidat="",FALSE,ISNUMBER(SEARCH(nume_candidat,#REF!)))</f>
        <v>0</v>
      </c>
      <c r="G29" s="355" t="e">
        <f>LEN(#REF!)-LEN(SUBSTITUTE(#REF!,",",""))+1</f>
        <v>#REF!</v>
      </c>
    </row>
    <row r="30" spans="1:7">
      <c r="A30" s="5" t="s">
        <v>79</v>
      </c>
      <c r="B30" s="6"/>
      <c r="C30" s="217"/>
      <c r="D30" s="74"/>
      <c r="E30" s="356" t="str">
        <f t="shared" si="0"/>
        <v/>
      </c>
      <c r="F30" s="354" t="b">
        <f>IF(nume_candidat="",FALSE,ISNUMBER(SEARCH(nume_candidat,#REF!)))</f>
        <v>0</v>
      </c>
      <c r="G30" s="355" t="e">
        <f>LEN(#REF!)-LEN(SUBSTITUTE(#REF!,",",""))+1</f>
        <v>#REF!</v>
      </c>
    </row>
    <row r="31" spans="1:7">
      <c r="A31" s="5" t="s">
        <v>80</v>
      </c>
      <c r="B31" s="6"/>
      <c r="C31" s="217"/>
      <c r="D31" s="74"/>
      <c r="E31" s="356" t="str">
        <f t="shared" si="0"/>
        <v/>
      </c>
      <c r="F31" s="354" t="b">
        <f>IF(nume_candidat="",FALSE,ISNUMBER(SEARCH(nume_candidat,#REF!)))</f>
        <v>0</v>
      </c>
      <c r="G31" s="355" t="e">
        <f>LEN(#REF!)-LEN(SUBSTITUTE(#REF!,",",""))+1</f>
        <v>#REF!</v>
      </c>
    </row>
    <row r="32" spans="1:7">
      <c r="A32" s="5" t="s">
        <v>81</v>
      </c>
      <c r="B32" s="6"/>
      <c r="C32" s="217"/>
      <c r="D32" s="74"/>
      <c r="E32" s="356" t="str">
        <f t="shared" si="0"/>
        <v/>
      </c>
      <c r="F32" s="354" t="b">
        <f>IF(nume_candidat="",FALSE,ISNUMBER(SEARCH(nume_candidat,#REF!)))</f>
        <v>0</v>
      </c>
      <c r="G32" s="355" t="e">
        <f>LEN(#REF!)-LEN(SUBSTITUTE(#REF!,",",""))+1</f>
        <v>#REF!</v>
      </c>
    </row>
    <row r="33" spans="1:7">
      <c r="A33" s="5" t="s">
        <v>82</v>
      </c>
      <c r="B33" s="6"/>
      <c r="C33" s="217"/>
      <c r="D33" s="74"/>
      <c r="E33" s="356" t="str">
        <f t="shared" si="0"/>
        <v/>
      </c>
      <c r="F33" s="354" t="b">
        <f>IF(nume_candidat="",FALSE,ISNUMBER(SEARCH(nume_candidat,#REF!)))</f>
        <v>0</v>
      </c>
      <c r="G33" s="355" t="e">
        <f>LEN(#REF!)-LEN(SUBSTITUTE(#REF!,",",""))+1</f>
        <v>#REF!</v>
      </c>
    </row>
    <row r="34" spans="1:7">
      <c r="A34" s="5" t="s">
        <v>83</v>
      </c>
      <c r="B34" s="6"/>
      <c r="C34" s="217"/>
      <c r="D34" s="74"/>
      <c r="E34" s="356" t="str">
        <f t="shared" si="0"/>
        <v/>
      </c>
      <c r="F34" s="354" t="b">
        <f>IF(nume_candidat="",FALSE,ISNUMBER(SEARCH(nume_candidat,#REF!)))</f>
        <v>0</v>
      </c>
      <c r="G34" s="355" t="e">
        <f>LEN(#REF!)-LEN(SUBSTITUTE(#REF!,",",""))+1</f>
        <v>#REF!</v>
      </c>
    </row>
    <row r="35" spans="1:7">
      <c r="A35" s="5" t="s">
        <v>84</v>
      </c>
      <c r="B35" s="6"/>
      <c r="C35" s="217"/>
      <c r="D35" s="74"/>
      <c r="E35" s="356" t="str">
        <f t="shared" si="0"/>
        <v/>
      </c>
      <c r="F35" s="354" t="b">
        <f>IF(nume_candidat="",FALSE,ISNUMBER(SEARCH(nume_candidat,#REF!)))</f>
        <v>0</v>
      </c>
      <c r="G35" s="355" t="e">
        <f>LEN(#REF!)-LEN(SUBSTITUTE(#REF!,",",""))+1</f>
        <v>#REF!</v>
      </c>
    </row>
    <row r="36" spans="1:7">
      <c r="A36" s="5" t="s">
        <v>85</v>
      </c>
      <c r="B36" s="6"/>
      <c r="C36" s="217"/>
      <c r="D36" s="74"/>
      <c r="E36" s="356" t="str">
        <f t="shared" si="0"/>
        <v/>
      </c>
      <c r="F36" s="354" t="b">
        <f>IF(nume_candidat="",FALSE,ISNUMBER(SEARCH(nume_candidat,#REF!)))</f>
        <v>0</v>
      </c>
      <c r="G36" s="355" t="e">
        <f>LEN(#REF!)-LEN(SUBSTITUTE(#REF!,",",""))+1</f>
        <v>#REF!</v>
      </c>
    </row>
    <row r="37" spans="1:7">
      <c r="A37" s="5" t="s">
        <v>86</v>
      </c>
      <c r="B37" s="6"/>
      <c r="C37" s="217"/>
      <c r="D37" s="74"/>
      <c r="E37" s="356" t="str">
        <f t="shared" si="0"/>
        <v/>
      </c>
      <c r="F37" s="354" t="b">
        <f>IF(nume_candidat="",FALSE,ISNUMBER(SEARCH(nume_candidat,#REF!)))</f>
        <v>0</v>
      </c>
      <c r="G37" s="355" t="e">
        <f>LEN(#REF!)-LEN(SUBSTITUTE(#REF!,",",""))+1</f>
        <v>#REF!</v>
      </c>
    </row>
    <row r="38" spans="1:7">
      <c r="A38" s="5" t="s">
        <v>87</v>
      </c>
      <c r="B38" s="6"/>
      <c r="C38" s="217"/>
      <c r="D38" s="74"/>
      <c r="E38" s="356" t="str">
        <f t="shared" si="0"/>
        <v/>
      </c>
      <c r="F38" s="354" t="b">
        <f>IF(nume_candidat="",FALSE,ISNUMBER(SEARCH(nume_candidat,#REF!)))</f>
        <v>0</v>
      </c>
      <c r="G38" s="355" t="e">
        <f>LEN(#REF!)-LEN(SUBSTITUTE(#REF!,",",""))+1</f>
        <v>#REF!</v>
      </c>
    </row>
    <row r="39" spans="1:7">
      <c r="A39" s="5" t="s">
        <v>88</v>
      </c>
      <c r="B39" s="6"/>
      <c r="C39" s="217"/>
      <c r="D39" s="74"/>
      <c r="E39" s="356" t="str">
        <f t="shared" si="0"/>
        <v/>
      </c>
      <c r="F39" s="354" t="b">
        <f>IF(nume_candidat="",FALSE,ISNUMBER(SEARCH(nume_candidat,#REF!)))</f>
        <v>0</v>
      </c>
      <c r="G39" s="355" t="e">
        <f>LEN(#REF!)-LEN(SUBSTITUTE(#REF!,",",""))+1</f>
        <v>#REF!</v>
      </c>
    </row>
    <row r="40" spans="1:7">
      <c r="A40" s="5" t="s">
        <v>96</v>
      </c>
      <c r="B40" s="6"/>
      <c r="C40" s="217"/>
      <c r="D40" s="74"/>
      <c r="E40" s="356" t="str">
        <f t="shared" si="0"/>
        <v/>
      </c>
      <c r="F40" s="354" t="b">
        <f>IF(nume_candidat="",FALSE,ISNUMBER(SEARCH(nume_candidat,#REF!)))</f>
        <v>0</v>
      </c>
      <c r="G40" s="355" t="e">
        <f>LEN(#REF!)-LEN(SUBSTITUTE(#REF!,",",""))+1</f>
        <v>#REF!</v>
      </c>
    </row>
    <row r="41" spans="1:7">
      <c r="A41" s="5" t="s">
        <v>97</v>
      </c>
      <c r="B41" s="6"/>
      <c r="C41" s="217"/>
      <c r="D41" s="74"/>
      <c r="E41" s="356" t="str">
        <f t="shared" si="0"/>
        <v/>
      </c>
      <c r="F41" s="354" t="b">
        <f>IF(nume_candidat="",FALSE,ISNUMBER(SEARCH(nume_candidat,#REF!)))</f>
        <v>0</v>
      </c>
      <c r="G41" s="355" t="e">
        <f>LEN(#REF!)-LEN(SUBSTITUTE(#REF!,",",""))+1</f>
        <v>#REF!</v>
      </c>
    </row>
    <row r="42" spans="1:7">
      <c r="A42" s="5" t="s">
        <v>98</v>
      </c>
      <c r="B42" s="6"/>
      <c r="C42" s="217"/>
      <c r="D42" s="74"/>
      <c r="E42" s="356" t="str">
        <f t="shared" si="0"/>
        <v/>
      </c>
      <c r="F42" s="354" t="b">
        <f>IF(nume_candidat="",FALSE,ISNUMBER(SEARCH(nume_candidat,#REF!)))</f>
        <v>0</v>
      </c>
      <c r="G42" s="355" t="e">
        <f>LEN(#REF!)-LEN(SUBSTITUTE(#REF!,",",""))+1</f>
        <v>#REF!</v>
      </c>
    </row>
    <row r="43" spans="1:7">
      <c r="A43" s="5" t="s">
        <v>99</v>
      </c>
      <c r="B43" s="6"/>
      <c r="C43" s="217"/>
      <c r="D43" s="74"/>
      <c r="E43" s="356" t="str">
        <f t="shared" si="0"/>
        <v/>
      </c>
      <c r="F43" s="354" t="b">
        <f>IF(nume_candidat="",FALSE,ISNUMBER(SEARCH(nume_candidat,#REF!)))</f>
        <v>0</v>
      </c>
      <c r="G43" s="355" t="e">
        <f>LEN(#REF!)-LEN(SUBSTITUTE(#REF!,",",""))+1</f>
        <v>#REF!</v>
      </c>
    </row>
    <row r="44" spans="1:7">
      <c r="A44" s="5" t="s">
        <v>100</v>
      </c>
      <c r="B44" s="6"/>
      <c r="C44" s="217"/>
      <c r="D44" s="74"/>
      <c r="E44" s="356" t="str">
        <f t="shared" si="0"/>
        <v/>
      </c>
      <c r="F44" s="354" t="b">
        <f>IF(nume_candidat="",FALSE,ISNUMBER(SEARCH(nume_candidat,#REF!)))</f>
        <v>0</v>
      </c>
      <c r="G44" s="355" t="e">
        <f>LEN(#REF!)-LEN(SUBSTITUTE(#REF!,",",""))+1</f>
        <v>#REF!</v>
      </c>
    </row>
    <row r="45" spans="1:7">
      <c r="A45" s="5" t="s">
        <v>101</v>
      </c>
      <c r="B45" s="6"/>
      <c r="C45" s="217"/>
      <c r="D45" s="74"/>
      <c r="E45" s="356" t="str">
        <f t="shared" si="0"/>
        <v/>
      </c>
      <c r="F45" s="354" t="b">
        <f>IF(nume_candidat="",FALSE,ISNUMBER(SEARCH(nume_candidat,#REF!)))</f>
        <v>0</v>
      </c>
      <c r="G45" s="355" t="e">
        <f>LEN(#REF!)-LEN(SUBSTITUTE(#REF!,",",""))+1</f>
        <v>#REF!</v>
      </c>
    </row>
    <row r="46" spans="1:7">
      <c r="A46" s="5" t="s">
        <v>103</v>
      </c>
      <c r="B46" s="6"/>
      <c r="C46" s="217"/>
      <c r="D46" s="74"/>
      <c r="E46" s="356" t="str">
        <f t="shared" si="0"/>
        <v/>
      </c>
      <c r="F46" s="354" t="b">
        <f>IF(nume_candidat="",FALSE,ISNUMBER(SEARCH(nume_candidat,#REF!)))</f>
        <v>0</v>
      </c>
      <c r="G46" s="355" t="e">
        <f>LEN(#REF!)-LEN(SUBSTITUTE(#REF!,",",""))+1</f>
        <v>#REF!</v>
      </c>
    </row>
    <row r="47" spans="1:7">
      <c r="A47" s="5" t="s">
        <v>104</v>
      </c>
      <c r="B47" s="6"/>
      <c r="C47" s="217"/>
      <c r="D47" s="74"/>
      <c r="E47" s="356" t="str">
        <f t="shared" si="0"/>
        <v/>
      </c>
      <c r="F47" s="354" t="b">
        <f>IF(nume_candidat="",FALSE,ISNUMBER(SEARCH(nume_candidat,#REF!)))</f>
        <v>0</v>
      </c>
      <c r="G47" s="355" t="e">
        <f>LEN(#REF!)-LEN(SUBSTITUTE(#REF!,",",""))+1</f>
        <v>#REF!</v>
      </c>
    </row>
    <row r="48" spans="1:7">
      <c r="A48" s="5" t="s">
        <v>105</v>
      </c>
      <c r="B48" s="6"/>
      <c r="C48" s="217"/>
      <c r="D48" s="74"/>
      <c r="E48" s="356" t="str">
        <f t="shared" si="0"/>
        <v/>
      </c>
      <c r="F48" s="354" t="b">
        <f>IF(nume_candidat="",FALSE,ISNUMBER(SEARCH(nume_candidat,#REF!)))</f>
        <v>0</v>
      </c>
      <c r="G48" s="355" t="e">
        <f>LEN(#REF!)-LEN(SUBSTITUTE(#REF!,",",""))+1</f>
        <v>#REF!</v>
      </c>
    </row>
    <row r="49" spans="1:7">
      <c r="A49" s="5" t="s">
        <v>106</v>
      </c>
      <c r="B49" s="6"/>
      <c r="C49" s="217"/>
      <c r="D49" s="74"/>
      <c r="E49" s="356" t="str">
        <f t="shared" si="0"/>
        <v/>
      </c>
      <c r="F49" s="354" t="b">
        <f>IF(nume_candidat="",FALSE,ISNUMBER(SEARCH(nume_candidat,#REF!)))</f>
        <v>0</v>
      </c>
      <c r="G49" s="355" t="e">
        <f>LEN(#REF!)-LEN(SUBSTITUTE(#REF!,",",""))+1</f>
        <v>#REF!</v>
      </c>
    </row>
    <row r="50" spans="1:7">
      <c r="A50" s="5" t="s">
        <v>107</v>
      </c>
      <c r="B50" s="6"/>
      <c r="C50" s="217"/>
      <c r="D50" s="74"/>
      <c r="E50" s="356" t="str">
        <f t="shared" si="0"/>
        <v/>
      </c>
      <c r="F50" s="354" t="b">
        <f>IF(nume_candidat="",FALSE,ISNUMBER(SEARCH(nume_candidat,#REF!)))</f>
        <v>0</v>
      </c>
      <c r="G50" s="355" t="e">
        <f>LEN(#REF!)-LEN(SUBSTITUTE(#REF!,",",""))+1</f>
        <v>#REF!</v>
      </c>
    </row>
    <row r="51" spans="1:7">
      <c r="A51" s="5" t="s">
        <v>108</v>
      </c>
      <c r="B51" s="6"/>
      <c r="C51" s="217"/>
      <c r="D51" s="74"/>
      <c r="E51" s="356" t="str">
        <f t="shared" si="0"/>
        <v/>
      </c>
      <c r="F51" s="354" t="b">
        <f>IF(nume_candidat="",FALSE,ISNUMBER(SEARCH(nume_candidat,#REF!)))</f>
        <v>0</v>
      </c>
      <c r="G51" s="355" t="e">
        <f>LEN(#REF!)-LEN(SUBSTITUTE(#REF!,",",""))+1</f>
        <v>#REF!</v>
      </c>
    </row>
    <row r="52" spans="1:7">
      <c r="A52" s="5" t="s">
        <v>109</v>
      </c>
      <c r="B52" s="6"/>
      <c r="C52" s="217"/>
      <c r="D52" s="74"/>
      <c r="E52" s="356" t="str">
        <f t="shared" si="0"/>
        <v/>
      </c>
      <c r="F52" s="354" t="b">
        <f>IF(nume_candidat="",FALSE,ISNUMBER(SEARCH(nume_candidat,#REF!)))</f>
        <v>0</v>
      </c>
      <c r="G52" s="355" t="e">
        <f>LEN(#REF!)-LEN(SUBSTITUTE(#REF!,",",""))+1</f>
        <v>#REF!</v>
      </c>
    </row>
    <row r="53" spans="1:7">
      <c r="A53" s="5" t="s">
        <v>110</v>
      </c>
      <c r="B53" s="6"/>
      <c r="C53" s="217"/>
      <c r="D53" s="74"/>
      <c r="E53" s="356" t="str">
        <f t="shared" si="0"/>
        <v/>
      </c>
      <c r="F53" s="354" t="b">
        <f>IF(nume_candidat="",FALSE,ISNUMBER(SEARCH(nume_candidat,#REF!)))</f>
        <v>0</v>
      </c>
      <c r="G53" s="355" t="e">
        <f>LEN(#REF!)-LEN(SUBSTITUTE(#REF!,",",""))+1</f>
        <v>#REF!</v>
      </c>
    </row>
    <row r="54" spans="1:7">
      <c r="A54" s="5" t="s">
        <v>111</v>
      </c>
      <c r="B54" s="6"/>
      <c r="C54" s="217"/>
      <c r="D54" s="74"/>
      <c r="E54" s="356" t="str">
        <f t="shared" si="0"/>
        <v/>
      </c>
      <c r="F54" s="354" t="b">
        <f>IF(nume_candidat="",FALSE,ISNUMBER(SEARCH(nume_candidat,#REF!)))</f>
        <v>0</v>
      </c>
      <c r="G54" s="355" t="e">
        <f>LEN(#REF!)-LEN(SUBSTITUTE(#REF!,",",""))+1</f>
        <v>#REF!</v>
      </c>
    </row>
    <row r="55" spans="1:7">
      <c r="A55" s="5" t="s">
        <v>112</v>
      </c>
      <c r="B55" s="6"/>
      <c r="C55" s="217"/>
      <c r="D55" s="74"/>
      <c r="E55" s="356" t="str">
        <f t="shared" si="0"/>
        <v/>
      </c>
      <c r="F55" s="354" t="b">
        <f>IF(nume_candidat="",FALSE,ISNUMBER(SEARCH(nume_candidat,#REF!)))</f>
        <v>0</v>
      </c>
      <c r="G55" s="355" t="e">
        <f>LEN(#REF!)-LEN(SUBSTITUTE(#REF!,",",""))+1</f>
        <v>#REF!</v>
      </c>
    </row>
    <row r="56" spans="1:7">
      <c r="A56" s="5" t="s">
        <v>113</v>
      </c>
      <c r="B56" s="6"/>
      <c r="C56" s="217"/>
      <c r="D56" s="74"/>
      <c r="E56" s="356" t="str">
        <f t="shared" si="0"/>
        <v/>
      </c>
      <c r="F56" s="354" t="b">
        <f>IF(nume_candidat="",FALSE,ISNUMBER(SEARCH(nume_candidat,#REF!)))</f>
        <v>0</v>
      </c>
      <c r="G56" s="355" t="e">
        <f>LEN(#REF!)-LEN(SUBSTITUTE(#REF!,",",""))+1</f>
        <v>#REF!</v>
      </c>
    </row>
    <row r="57" spans="1:7">
      <c r="A57" s="5" t="s">
        <v>114</v>
      </c>
      <c r="B57" s="6"/>
      <c r="C57" s="217"/>
      <c r="D57" s="74"/>
      <c r="E57" s="356" t="str">
        <f t="shared" si="0"/>
        <v/>
      </c>
      <c r="F57" s="354" t="b">
        <f>IF(nume_candidat="",FALSE,ISNUMBER(SEARCH(nume_candidat,#REF!)))</f>
        <v>0</v>
      </c>
      <c r="G57" s="355" t="e">
        <f>LEN(#REF!)-LEN(SUBSTITUTE(#REF!,",",""))+1</f>
        <v>#REF!</v>
      </c>
    </row>
    <row r="58" spans="1:7">
      <c r="A58" s="5" t="s">
        <v>115</v>
      </c>
      <c r="B58" s="6"/>
      <c r="C58" s="217"/>
      <c r="D58" s="74"/>
      <c r="E58" s="356" t="str">
        <f t="shared" si="0"/>
        <v/>
      </c>
      <c r="F58" s="354" t="b">
        <f>IF(nume_candidat="",FALSE,ISNUMBER(SEARCH(nume_candidat,#REF!)))</f>
        <v>0</v>
      </c>
      <c r="G58" s="355" t="e">
        <f>LEN(#REF!)-LEN(SUBSTITUTE(#REF!,",",""))+1</f>
        <v>#REF!</v>
      </c>
    </row>
    <row r="59" spans="1:7">
      <c r="A59" s="5" t="s">
        <v>116</v>
      </c>
      <c r="B59" s="6"/>
      <c r="C59" s="217"/>
      <c r="D59" s="74"/>
      <c r="E59" s="356" t="str">
        <f t="shared" si="0"/>
        <v/>
      </c>
      <c r="F59" s="354" t="b">
        <f>IF(nume_candidat="",FALSE,ISNUMBER(SEARCH(nume_candidat,#REF!)))</f>
        <v>0</v>
      </c>
      <c r="G59" s="355" t="e">
        <f>LEN(#REF!)-LEN(SUBSTITUTE(#REF!,",",""))+1</f>
        <v>#REF!</v>
      </c>
    </row>
    <row r="60" spans="1:7">
      <c r="A60" s="5" t="s">
        <v>117</v>
      </c>
      <c r="B60" s="6"/>
      <c r="C60" s="217"/>
      <c r="D60" s="74"/>
      <c r="E60" s="356" t="str">
        <f t="shared" si="0"/>
        <v/>
      </c>
      <c r="F60" s="354" t="b">
        <f>IF(nume_candidat="",FALSE,ISNUMBER(SEARCH(nume_candidat,#REF!)))</f>
        <v>0</v>
      </c>
      <c r="G60" s="355" t="e">
        <f>LEN(#REF!)-LEN(SUBSTITUTE(#REF!,",",""))+1</f>
        <v>#REF!</v>
      </c>
    </row>
    <row r="61" spans="1:7">
      <c r="A61" s="5" t="s">
        <v>118</v>
      </c>
      <c r="B61" s="6"/>
      <c r="C61" s="217"/>
      <c r="D61" s="74"/>
      <c r="E61" s="356" t="str">
        <f t="shared" si="0"/>
        <v/>
      </c>
      <c r="F61" s="354" t="b">
        <f>IF(nume_candidat="",FALSE,ISNUMBER(SEARCH(nume_candidat,#REF!)))</f>
        <v>0</v>
      </c>
      <c r="G61" s="355" t="e">
        <f>LEN(#REF!)-LEN(SUBSTITUTE(#REF!,",",""))+1</f>
        <v>#REF!</v>
      </c>
    </row>
    <row r="62" spans="1:7">
      <c r="A62" s="5" t="s">
        <v>119</v>
      </c>
      <c r="B62" s="6"/>
      <c r="C62" s="217"/>
      <c r="D62" s="74"/>
      <c r="E62" s="356" t="str">
        <f t="shared" si="0"/>
        <v/>
      </c>
      <c r="F62" s="354" t="b">
        <f>IF(nume_candidat="",FALSE,ISNUMBER(SEARCH(nume_candidat,#REF!)))</f>
        <v>0</v>
      </c>
      <c r="G62" s="355" t="e">
        <f>LEN(#REF!)-LEN(SUBSTITUTE(#REF!,",",""))+1</f>
        <v>#REF!</v>
      </c>
    </row>
    <row r="63" spans="1:7">
      <c r="A63" s="5" t="s">
        <v>120</v>
      </c>
      <c r="B63" s="6"/>
      <c r="C63" s="217"/>
      <c r="D63" s="74"/>
      <c r="E63" s="356" t="str">
        <f t="shared" si="0"/>
        <v/>
      </c>
      <c r="F63" s="354" t="b">
        <f>IF(nume_candidat="",FALSE,ISNUMBER(SEARCH(nume_candidat,#REF!)))</f>
        <v>0</v>
      </c>
      <c r="G63" s="355" t="e">
        <f>LEN(#REF!)-LEN(SUBSTITUTE(#REF!,",",""))+1</f>
        <v>#REF!</v>
      </c>
    </row>
    <row r="64" spans="1:7">
      <c r="A64" s="5" t="s">
        <v>121</v>
      </c>
      <c r="B64" s="6"/>
      <c r="C64" s="217"/>
      <c r="D64" s="74"/>
      <c r="E64" s="356" t="str">
        <f t="shared" si="0"/>
        <v/>
      </c>
      <c r="F64" s="354" t="b">
        <f>IF(nume_candidat="",FALSE,ISNUMBER(SEARCH(nume_candidat,#REF!)))</f>
        <v>0</v>
      </c>
      <c r="G64" s="355" t="e">
        <f>LEN(#REF!)-LEN(SUBSTITUTE(#REF!,",",""))+1</f>
        <v>#REF!</v>
      </c>
    </row>
    <row r="65" spans="1:7">
      <c r="A65" s="5" t="s">
        <v>122</v>
      </c>
      <c r="B65" s="6"/>
      <c r="C65" s="217"/>
      <c r="D65" s="74"/>
      <c r="E65" s="356" t="str">
        <f t="shared" si="0"/>
        <v/>
      </c>
      <c r="F65" s="354" t="b">
        <f>IF(nume_candidat="",FALSE,ISNUMBER(SEARCH(nume_candidat,#REF!)))</f>
        <v>0</v>
      </c>
      <c r="G65" s="355" t="e">
        <f>LEN(#REF!)-LEN(SUBSTITUTE(#REF!,",",""))+1</f>
        <v>#REF!</v>
      </c>
    </row>
    <row r="66" spans="1:7">
      <c r="A66" s="5" t="s">
        <v>123</v>
      </c>
      <c r="B66" s="6"/>
      <c r="C66" s="217"/>
      <c r="D66" s="74"/>
      <c r="E66" s="356" t="str">
        <f t="shared" si="0"/>
        <v/>
      </c>
      <c r="F66" s="354" t="b">
        <f>IF(nume_candidat="",FALSE,ISNUMBER(SEARCH(nume_candidat,#REF!)))</f>
        <v>0</v>
      </c>
      <c r="G66" s="355" t="e">
        <f>LEN(#REF!)-LEN(SUBSTITUTE(#REF!,",",""))+1</f>
        <v>#REF!</v>
      </c>
    </row>
    <row r="67" spans="1:7">
      <c r="A67" s="5" t="s">
        <v>124</v>
      </c>
      <c r="B67" s="6"/>
      <c r="C67" s="217"/>
      <c r="D67" s="74"/>
      <c r="E67" s="356" t="str">
        <f t="shared" si="0"/>
        <v/>
      </c>
      <c r="F67" s="354" t="b">
        <f>IF(nume_candidat="",FALSE,ISNUMBER(SEARCH(nume_candidat,#REF!)))</f>
        <v>0</v>
      </c>
      <c r="G67" s="355" t="e">
        <f>LEN(#REF!)-LEN(SUBSTITUTE(#REF!,",",""))+1</f>
        <v>#REF!</v>
      </c>
    </row>
    <row r="68" spans="1:7">
      <c r="A68" s="5" t="s">
        <v>125</v>
      </c>
      <c r="B68" s="6"/>
      <c r="C68" s="217"/>
      <c r="D68" s="74"/>
      <c r="E68" s="356" t="str">
        <f t="shared" si="0"/>
        <v/>
      </c>
      <c r="F68" s="354" t="b">
        <f>IF(nume_candidat="",FALSE,ISNUMBER(SEARCH(nume_candidat,#REF!)))</f>
        <v>0</v>
      </c>
      <c r="G68" s="355" t="e">
        <f>LEN(#REF!)-LEN(SUBSTITUTE(#REF!,",",""))+1</f>
        <v>#REF!</v>
      </c>
    </row>
    <row r="69" spans="1:7">
      <c r="A69" s="5" t="s">
        <v>126</v>
      </c>
      <c r="B69" s="6"/>
      <c r="C69" s="217"/>
      <c r="D69" s="74"/>
      <c r="E69" s="356" t="str">
        <f t="shared" si="0"/>
        <v/>
      </c>
      <c r="F69" s="354" t="b">
        <f>IF(nume_candidat="",FALSE,ISNUMBER(SEARCH(nume_candidat,#REF!)))</f>
        <v>0</v>
      </c>
      <c r="G69" s="355" t="e">
        <f>LEN(#REF!)-LEN(SUBSTITUTE(#REF!,",",""))+1</f>
        <v>#REF!</v>
      </c>
    </row>
    <row r="70" spans="1:7">
      <c r="A70" s="5" t="s">
        <v>127</v>
      </c>
      <c r="B70" s="6"/>
      <c r="C70" s="217"/>
      <c r="D70" s="74"/>
      <c r="E70" s="356" t="str">
        <f t="shared" si="0"/>
        <v/>
      </c>
      <c r="F70" s="354" t="b">
        <f>IF(nume_candidat="",FALSE,ISNUMBER(SEARCH(nume_candidat,#REF!)))</f>
        <v>0</v>
      </c>
      <c r="G70" s="355" t="e">
        <f>LEN(#REF!)-LEN(SUBSTITUTE(#REF!,",",""))+1</f>
        <v>#REF!</v>
      </c>
    </row>
    <row r="71" spans="1:7">
      <c r="A71" s="5" t="s">
        <v>128</v>
      </c>
      <c r="B71" s="6"/>
      <c r="C71" s="217"/>
      <c r="D71" s="74"/>
      <c r="E71" s="356" t="str">
        <f t="shared" si="0"/>
        <v/>
      </c>
      <c r="F71" s="354" t="b">
        <f>IF(nume_candidat="",FALSE,ISNUMBER(SEARCH(nume_candidat,#REF!)))</f>
        <v>0</v>
      </c>
      <c r="G71" s="355" t="e">
        <f>LEN(#REF!)-LEN(SUBSTITUTE(#REF!,",",""))+1</f>
        <v>#REF!</v>
      </c>
    </row>
    <row r="72" spans="1:7">
      <c r="A72" s="5" t="s">
        <v>129</v>
      </c>
      <c r="B72" s="6"/>
      <c r="C72" s="217"/>
      <c r="D72" s="74"/>
      <c r="E72" s="356" t="str">
        <f t="shared" si="0"/>
        <v/>
      </c>
      <c r="F72" s="354" t="b">
        <f>IF(nume_candidat="",FALSE,ISNUMBER(SEARCH(nume_candidat,#REF!)))</f>
        <v>0</v>
      </c>
      <c r="G72" s="355" t="e">
        <f>LEN(#REF!)-LEN(SUBSTITUTE(#REF!,",",""))+1</f>
        <v>#REF!</v>
      </c>
    </row>
    <row r="73" spans="1:7">
      <c r="A73" s="5" t="s">
        <v>130</v>
      </c>
      <c r="B73" s="6"/>
      <c r="C73" s="217"/>
      <c r="D73" s="74"/>
      <c r="E73" s="356" t="str">
        <f t="shared" si="0"/>
        <v/>
      </c>
      <c r="F73" s="354" t="b">
        <f>IF(nume_candidat="",FALSE,ISNUMBER(SEARCH(nume_candidat,#REF!)))</f>
        <v>0</v>
      </c>
      <c r="G73" s="355" t="e">
        <f>LEN(#REF!)-LEN(SUBSTITUTE(#REF!,",",""))+1</f>
        <v>#REF!</v>
      </c>
    </row>
    <row r="74" spans="1:7">
      <c r="A74" s="5" t="s">
        <v>131</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c r="A75" s="5" t="s">
        <v>132</v>
      </c>
      <c r="B75" s="6"/>
      <c r="C75" s="217"/>
      <c r="D75" s="74"/>
      <c r="E75" s="356" t="str">
        <f t="shared" si="1"/>
        <v/>
      </c>
      <c r="F75" s="354" t="b">
        <f>IF(nume_candidat="",FALSE,ISNUMBER(SEARCH(nume_candidat,#REF!)))</f>
        <v>0</v>
      </c>
      <c r="G75" s="355" t="e">
        <f>LEN(#REF!)-LEN(SUBSTITUTE(#REF!,",",""))+1</f>
        <v>#REF!</v>
      </c>
    </row>
    <row r="76" spans="1:7">
      <c r="A76" s="5" t="s">
        <v>133</v>
      </c>
      <c r="B76" s="6"/>
      <c r="C76" s="217"/>
      <c r="D76" s="74"/>
      <c r="E76" s="356" t="str">
        <f t="shared" si="1"/>
        <v/>
      </c>
      <c r="F76" s="354" t="b">
        <f>IF(nume_candidat="",FALSE,ISNUMBER(SEARCH(nume_candidat,#REF!)))</f>
        <v>0</v>
      </c>
      <c r="G76" s="355" t="e">
        <f>LEN(#REF!)-LEN(SUBSTITUTE(#REF!,",",""))+1</f>
        <v>#REF!</v>
      </c>
    </row>
    <row r="77" spans="1:7">
      <c r="A77" s="5" t="s">
        <v>134</v>
      </c>
      <c r="B77" s="6"/>
      <c r="C77" s="217"/>
      <c r="D77" s="74"/>
      <c r="E77" s="356" t="str">
        <f t="shared" si="1"/>
        <v/>
      </c>
      <c r="F77" s="354" t="b">
        <f>IF(nume_candidat="",FALSE,ISNUMBER(SEARCH(nume_candidat,#REF!)))</f>
        <v>0</v>
      </c>
      <c r="G77" s="355" t="e">
        <f>LEN(#REF!)-LEN(SUBSTITUTE(#REF!,",",""))+1</f>
        <v>#REF!</v>
      </c>
    </row>
    <row r="78" spans="1:7">
      <c r="A78" s="5" t="s">
        <v>135</v>
      </c>
      <c r="B78" s="6"/>
      <c r="C78" s="217"/>
      <c r="D78" s="74"/>
      <c r="E78" s="356" t="str">
        <f t="shared" si="1"/>
        <v/>
      </c>
      <c r="F78" s="354" t="b">
        <f>IF(nume_candidat="",FALSE,ISNUMBER(SEARCH(nume_candidat,#REF!)))</f>
        <v>0</v>
      </c>
      <c r="G78" s="355" t="e">
        <f>LEN(#REF!)-LEN(SUBSTITUTE(#REF!,",",""))+1</f>
        <v>#REF!</v>
      </c>
    </row>
    <row r="79" spans="1:7">
      <c r="A79" s="5" t="s">
        <v>136</v>
      </c>
      <c r="B79" s="6"/>
      <c r="C79" s="217"/>
      <c r="D79" s="74"/>
      <c r="E79" s="356" t="str">
        <f t="shared" si="1"/>
        <v/>
      </c>
      <c r="F79" s="354" t="b">
        <f>IF(nume_candidat="",FALSE,ISNUMBER(SEARCH(nume_candidat,#REF!)))</f>
        <v>0</v>
      </c>
      <c r="G79" s="355" t="e">
        <f>LEN(#REF!)-LEN(SUBSTITUTE(#REF!,",",""))+1</f>
        <v>#REF!</v>
      </c>
    </row>
    <row r="80" spans="1:7">
      <c r="A80" s="5" t="s">
        <v>137</v>
      </c>
      <c r="B80" s="6"/>
      <c r="C80" s="217"/>
      <c r="D80" s="74"/>
      <c r="E80" s="356" t="str">
        <f t="shared" si="1"/>
        <v/>
      </c>
      <c r="F80" s="354" t="b">
        <f>IF(nume_candidat="",FALSE,ISNUMBER(SEARCH(nume_candidat,#REF!)))</f>
        <v>0</v>
      </c>
      <c r="G80" s="355" t="e">
        <f>LEN(#REF!)-LEN(SUBSTITUTE(#REF!,",",""))+1</f>
        <v>#REF!</v>
      </c>
    </row>
    <row r="81" spans="1:7">
      <c r="A81" s="5" t="s">
        <v>138</v>
      </c>
      <c r="B81" s="6"/>
      <c r="C81" s="217"/>
      <c r="D81" s="74"/>
      <c r="E81" s="356" t="str">
        <f t="shared" si="1"/>
        <v/>
      </c>
      <c r="F81" s="354" t="b">
        <f>IF(nume_candidat="",FALSE,ISNUMBER(SEARCH(nume_candidat,#REF!)))</f>
        <v>0</v>
      </c>
      <c r="G81" s="355" t="e">
        <f>LEN(#REF!)-LEN(SUBSTITUTE(#REF!,",",""))+1</f>
        <v>#REF!</v>
      </c>
    </row>
    <row r="82" spans="1:7">
      <c r="A82" s="5" t="s">
        <v>139</v>
      </c>
      <c r="B82" s="6"/>
      <c r="C82" s="217"/>
      <c r="D82" s="74"/>
      <c r="E82" s="356" t="str">
        <f t="shared" si="1"/>
        <v/>
      </c>
      <c r="F82" s="354" t="b">
        <f>IF(nume_candidat="",FALSE,ISNUMBER(SEARCH(nume_candidat,#REF!)))</f>
        <v>0</v>
      </c>
      <c r="G82" s="355" t="e">
        <f>LEN(#REF!)-LEN(SUBSTITUTE(#REF!,",",""))+1</f>
        <v>#REF!</v>
      </c>
    </row>
    <row r="83" spans="1:7">
      <c r="A83" s="5" t="s">
        <v>140</v>
      </c>
      <c r="B83" s="6"/>
      <c r="C83" s="217"/>
      <c r="D83" s="74"/>
      <c r="E83" s="356" t="str">
        <f t="shared" si="1"/>
        <v/>
      </c>
      <c r="F83" s="354" t="b">
        <f>IF(nume_candidat="",FALSE,ISNUMBER(SEARCH(nume_candidat,#REF!)))</f>
        <v>0</v>
      </c>
      <c r="G83" s="355" t="e">
        <f>LEN(#REF!)-LEN(SUBSTITUTE(#REF!,",",""))+1</f>
        <v>#REF!</v>
      </c>
    </row>
    <row r="84" spans="1:7">
      <c r="A84" s="5" t="s">
        <v>141</v>
      </c>
      <c r="B84" s="6"/>
      <c r="C84" s="217"/>
      <c r="D84" s="74"/>
      <c r="E84" s="356" t="str">
        <f t="shared" si="1"/>
        <v/>
      </c>
      <c r="F84" s="354" t="b">
        <f>IF(nume_candidat="",FALSE,ISNUMBER(SEARCH(nume_candidat,#REF!)))</f>
        <v>0</v>
      </c>
      <c r="G84" s="355" t="e">
        <f>LEN(#REF!)-LEN(SUBSTITUTE(#REF!,",",""))+1</f>
        <v>#REF!</v>
      </c>
    </row>
    <row r="85" spans="1:7">
      <c r="A85" s="5" t="s">
        <v>142</v>
      </c>
      <c r="B85" s="6"/>
      <c r="C85" s="217"/>
      <c r="D85" s="74"/>
      <c r="E85" s="356" t="str">
        <f t="shared" si="1"/>
        <v/>
      </c>
      <c r="F85" s="354" t="b">
        <f>IF(nume_candidat="",FALSE,ISNUMBER(SEARCH(nume_candidat,#REF!)))</f>
        <v>0</v>
      </c>
      <c r="G85" s="355" t="e">
        <f>LEN(#REF!)-LEN(SUBSTITUTE(#REF!,",",""))+1</f>
        <v>#REF!</v>
      </c>
    </row>
    <row r="86" spans="1:7">
      <c r="A86" s="5" t="s">
        <v>143</v>
      </c>
      <c r="B86" s="6"/>
      <c r="C86" s="217"/>
      <c r="D86" s="74"/>
      <c r="E86" s="356" t="str">
        <f t="shared" si="1"/>
        <v/>
      </c>
      <c r="F86" s="354" t="b">
        <f>IF(nume_candidat="",FALSE,ISNUMBER(SEARCH(nume_candidat,#REF!)))</f>
        <v>0</v>
      </c>
      <c r="G86" s="355" t="e">
        <f>LEN(#REF!)-LEN(SUBSTITUTE(#REF!,",",""))+1</f>
        <v>#REF!</v>
      </c>
    </row>
    <row r="87" spans="1:7">
      <c r="A87" s="5" t="s">
        <v>144</v>
      </c>
      <c r="B87" s="6"/>
      <c r="C87" s="217"/>
      <c r="D87" s="74"/>
      <c r="E87" s="356" t="str">
        <f t="shared" si="1"/>
        <v/>
      </c>
      <c r="F87" s="354" t="b">
        <f>IF(nume_candidat="",FALSE,ISNUMBER(SEARCH(nume_candidat,#REF!)))</f>
        <v>0</v>
      </c>
      <c r="G87" s="355" t="e">
        <f>LEN(#REF!)-LEN(SUBSTITUTE(#REF!,",",""))+1</f>
        <v>#REF!</v>
      </c>
    </row>
    <row r="88" spans="1:7">
      <c r="A88" s="5" t="s">
        <v>145</v>
      </c>
      <c r="B88" s="6"/>
      <c r="C88" s="217"/>
      <c r="D88" s="74"/>
      <c r="E88" s="356" t="str">
        <f t="shared" si="1"/>
        <v/>
      </c>
      <c r="F88" s="354" t="b">
        <f>IF(nume_candidat="",FALSE,ISNUMBER(SEARCH(nume_candidat,#REF!)))</f>
        <v>0</v>
      </c>
      <c r="G88" s="355" t="e">
        <f>LEN(#REF!)-LEN(SUBSTITUTE(#REF!,",",""))+1</f>
        <v>#REF!</v>
      </c>
    </row>
    <row r="89" spans="1:7">
      <c r="A89" s="5" t="s">
        <v>146</v>
      </c>
      <c r="B89" s="6"/>
      <c r="C89" s="217"/>
      <c r="D89" s="74"/>
      <c r="E89" s="356" t="str">
        <f t="shared" si="1"/>
        <v/>
      </c>
      <c r="F89" s="354" t="b">
        <f>IF(nume_candidat="",FALSE,ISNUMBER(SEARCH(nume_candidat,#REF!)))</f>
        <v>0</v>
      </c>
      <c r="G89" s="355" t="e">
        <f>LEN(#REF!)-LEN(SUBSTITUTE(#REF!,",",""))+1</f>
        <v>#REF!</v>
      </c>
    </row>
    <row r="90" spans="1:7">
      <c r="A90" s="5" t="s">
        <v>147</v>
      </c>
      <c r="B90" s="6"/>
      <c r="C90" s="217"/>
      <c r="D90" s="74"/>
      <c r="E90" s="356" t="str">
        <f t="shared" si="1"/>
        <v/>
      </c>
      <c r="F90" s="354" t="b">
        <f>IF(nume_candidat="",FALSE,ISNUMBER(SEARCH(nume_candidat,#REF!)))</f>
        <v>0</v>
      </c>
      <c r="G90" s="355" t="e">
        <f>LEN(#REF!)-LEN(SUBSTITUTE(#REF!,",",""))+1</f>
        <v>#REF!</v>
      </c>
    </row>
    <row r="91" spans="1:7">
      <c r="A91" s="5" t="s">
        <v>148</v>
      </c>
      <c r="B91" s="6"/>
      <c r="C91" s="217"/>
      <c r="D91" s="74"/>
      <c r="E91" s="356" t="str">
        <f t="shared" si="1"/>
        <v/>
      </c>
      <c r="F91" s="354" t="b">
        <f>IF(nume_candidat="",FALSE,ISNUMBER(SEARCH(nume_candidat,#REF!)))</f>
        <v>0</v>
      </c>
      <c r="G91" s="355" t="e">
        <f>LEN(#REF!)-LEN(SUBSTITUTE(#REF!,",",""))+1</f>
        <v>#REF!</v>
      </c>
    </row>
    <row r="92" spans="1:7">
      <c r="A92" s="5" t="s">
        <v>149</v>
      </c>
      <c r="B92" s="6"/>
      <c r="C92" s="217"/>
      <c r="D92" s="74"/>
      <c r="E92" s="356" t="str">
        <f t="shared" si="1"/>
        <v/>
      </c>
      <c r="F92" s="354" t="b">
        <f>IF(nume_candidat="",FALSE,ISNUMBER(SEARCH(nume_candidat,#REF!)))</f>
        <v>0</v>
      </c>
      <c r="G92" s="355" t="e">
        <f>LEN(#REF!)-LEN(SUBSTITUTE(#REF!,",",""))+1</f>
        <v>#REF!</v>
      </c>
    </row>
    <row r="93" spans="1:7">
      <c r="A93" s="5" t="s">
        <v>150</v>
      </c>
      <c r="B93" s="6"/>
      <c r="C93" s="217"/>
      <c r="D93" s="74"/>
      <c r="E93" s="356" t="str">
        <f t="shared" si="1"/>
        <v/>
      </c>
      <c r="F93" s="354" t="b">
        <f>IF(nume_candidat="",FALSE,ISNUMBER(SEARCH(nume_candidat,#REF!)))</f>
        <v>0</v>
      </c>
      <c r="G93" s="355" t="e">
        <f>LEN(#REF!)-LEN(SUBSTITUTE(#REF!,",",""))+1</f>
        <v>#REF!</v>
      </c>
    </row>
    <row r="94" spans="1:7">
      <c r="A94" s="5" t="s">
        <v>151</v>
      </c>
      <c r="B94" s="6"/>
      <c r="C94" s="217"/>
      <c r="D94" s="74"/>
      <c r="E94" s="356" t="str">
        <f t="shared" si="1"/>
        <v/>
      </c>
      <c r="F94" s="354" t="b">
        <f>IF(nume_candidat="",FALSE,ISNUMBER(SEARCH(nume_candidat,#REF!)))</f>
        <v>0</v>
      </c>
      <c r="G94" s="355" t="e">
        <f>LEN(#REF!)-LEN(SUBSTITUTE(#REF!,",",""))+1</f>
        <v>#REF!</v>
      </c>
    </row>
    <row r="95" spans="1:7">
      <c r="A95" s="5" t="s">
        <v>152</v>
      </c>
      <c r="B95" s="6"/>
      <c r="C95" s="217"/>
      <c r="D95" s="74"/>
      <c r="E95" s="356" t="str">
        <f t="shared" si="1"/>
        <v/>
      </c>
      <c r="F95" s="354" t="b">
        <f>IF(nume_candidat="",FALSE,ISNUMBER(SEARCH(nume_candidat,#REF!)))</f>
        <v>0</v>
      </c>
      <c r="G95" s="355" t="e">
        <f>LEN(#REF!)-LEN(SUBSTITUTE(#REF!,",",""))+1</f>
        <v>#REF!</v>
      </c>
    </row>
    <row r="96" spans="1:7">
      <c r="A96" s="5" t="s">
        <v>153</v>
      </c>
      <c r="B96" s="6"/>
      <c r="C96" s="217"/>
      <c r="D96" s="74"/>
      <c r="E96" s="356" t="str">
        <f t="shared" si="1"/>
        <v/>
      </c>
      <c r="F96" s="354" t="b">
        <f>IF(nume_candidat="",FALSE,ISNUMBER(SEARCH(nume_candidat,#REF!)))</f>
        <v>0</v>
      </c>
      <c r="G96" s="355" t="e">
        <f>LEN(#REF!)-LEN(SUBSTITUTE(#REF!,",",""))+1</f>
        <v>#REF!</v>
      </c>
    </row>
    <row r="97" spans="1:7">
      <c r="A97" s="5" t="s">
        <v>154</v>
      </c>
      <c r="B97" s="6"/>
      <c r="C97" s="217"/>
      <c r="D97" s="74"/>
      <c r="E97" s="356" t="str">
        <f t="shared" si="1"/>
        <v/>
      </c>
      <c r="F97" s="354" t="b">
        <f>IF(nume_candidat="",FALSE,ISNUMBER(SEARCH(nume_candidat,#REF!)))</f>
        <v>0</v>
      </c>
      <c r="G97" s="355" t="e">
        <f>LEN(#REF!)-LEN(SUBSTITUTE(#REF!,",",""))+1</f>
        <v>#REF!</v>
      </c>
    </row>
    <row r="98" spans="1:7">
      <c r="A98" s="5" t="s">
        <v>155</v>
      </c>
      <c r="B98" s="6"/>
      <c r="C98" s="217"/>
      <c r="D98" s="74"/>
      <c r="E98" s="356" t="str">
        <f t="shared" si="1"/>
        <v/>
      </c>
      <c r="F98" s="354" t="b">
        <f>IF(nume_candidat="",FALSE,ISNUMBER(SEARCH(nume_candidat,#REF!)))</f>
        <v>0</v>
      </c>
      <c r="G98" s="355" t="e">
        <f>LEN(#REF!)-LEN(SUBSTITUTE(#REF!,",",""))+1</f>
        <v>#REF!</v>
      </c>
    </row>
    <row r="99" spans="1:7">
      <c r="A99" s="5" t="s">
        <v>156</v>
      </c>
      <c r="B99" s="6"/>
      <c r="C99" s="217"/>
      <c r="D99" s="74"/>
      <c r="E99" s="356" t="str">
        <f t="shared" si="1"/>
        <v/>
      </c>
      <c r="F99" s="354" t="b">
        <f>IF(nume_candidat="",FALSE,ISNUMBER(SEARCH(nume_candidat,#REF!)))</f>
        <v>0</v>
      </c>
      <c r="G99" s="355" t="e">
        <f>LEN(#REF!)-LEN(SUBSTITUTE(#REF!,",",""))+1</f>
        <v>#REF!</v>
      </c>
    </row>
    <row r="100" spans="1:7">
      <c r="A100" s="5" t="s">
        <v>157</v>
      </c>
      <c r="B100" s="6"/>
      <c r="C100" s="217"/>
      <c r="D100" s="74"/>
      <c r="E100" s="356" t="str">
        <f t="shared" si="1"/>
        <v/>
      </c>
      <c r="F100" s="354" t="b">
        <f>IF(nume_candidat="",FALSE,ISNUMBER(SEARCH(nume_candidat,#REF!)))</f>
        <v>0</v>
      </c>
      <c r="G100" s="355" t="e">
        <f>LEN(#REF!)-LEN(SUBSTITUTE(#REF!,",",""))+1</f>
        <v>#REF!</v>
      </c>
    </row>
    <row r="101" spans="1:7">
      <c r="A101" s="5" t="s">
        <v>158</v>
      </c>
      <c r="B101" s="6"/>
      <c r="C101" s="217"/>
      <c r="D101" s="74"/>
      <c r="E101" s="356" t="str">
        <f t="shared" si="1"/>
        <v/>
      </c>
      <c r="F101" s="354" t="b">
        <f>IF(nume_candidat="",FALSE,ISNUMBER(SEARCH(nume_candidat,#REF!)))</f>
        <v>0</v>
      </c>
      <c r="G101" s="355" t="e">
        <f>LEN(#REF!)-LEN(SUBSTITUTE(#REF!,",",""))+1</f>
        <v>#REF!</v>
      </c>
    </row>
    <row r="102" spans="1:7">
      <c r="A102" s="5" t="s">
        <v>159</v>
      </c>
      <c r="B102" s="6"/>
      <c r="C102" s="217"/>
      <c r="D102" s="74"/>
      <c r="E102" s="356" t="str">
        <f t="shared" si="1"/>
        <v/>
      </c>
      <c r="F102" s="354" t="b">
        <f>IF(nume_candidat="",FALSE,ISNUMBER(SEARCH(nume_candidat,#REF!)))</f>
        <v>0</v>
      </c>
      <c r="G102" s="355" t="e">
        <f>LEN(#REF!)-LEN(SUBSTITUTE(#REF!,",",""))+1</f>
        <v>#REF!</v>
      </c>
    </row>
    <row r="103" spans="1:7">
      <c r="A103" s="5" t="s">
        <v>160</v>
      </c>
      <c r="B103" s="6"/>
      <c r="C103" s="217"/>
      <c r="D103" s="74"/>
      <c r="E103" s="356" t="str">
        <f t="shared" si="1"/>
        <v/>
      </c>
      <c r="F103" s="354" t="b">
        <f>IF(nume_candidat="",FALSE,ISNUMBER(SEARCH(nume_candidat,#REF!)))</f>
        <v>0</v>
      </c>
      <c r="G103" s="355" t="e">
        <f>LEN(#REF!)-LEN(SUBSTITUTE(#REF!,",",""))+1</f>
        <v>#REF!</v>
      </c>
    </row>
    <row r="104" spans="1:7">
      <c r="A104" s="5" t="s">
        <v>161</v>
      </c>
      <c r="B104" s="6"/>
      <c r="C104" s="217"/>
      <c r="D104" s="74"/>
      <c r="E104" s="356" t="str">
        <f t="shared" si="1"/>
        <v/>
      </c>
      <c r="F104" s="354" t="b">
        <f>IF(nume_candidat="",FALSE,ISNUMBER(SEARCH(nume_candidat,#REF!)))</f>
        <v>0</v>
      </c>
      <c r="G104" s="355" t="e">
        <f>LEN(#REF!)-LEN(SUBSTITUTE(#REF!,",",""))+1</f>
        <v>#REF!</v>
      </c>
    </row>
    <row r="105" spans="1:7">
      <c r="A105" s="5" t="s">
        <v>162</v>
      </c>
      <c r="B105" s="6"/>
      <c r="C105" s="217"/>
      <c r="D105" s="74"/>
      <c r="E105" s="356" t="str">
        <f t="shared" si="1"/>
        <v/>
      </c>
      <c r="F105" s="354" t="b">
        <f>IF(nume_candidat="",FALSE,ISNUMBER(SEARCH(nume_candidat,#REF!)))</f>
        <v>0</v>
      </c>
      <c r="G105" s="355" t="e">
        <f>LEN(#REF!)-LEN(SUBSTITUTE(#REF!,",",""))+1</f>
        <v>#REF!</v>
      </c>
    </row>
    <row r="106" spans="1:7">
      <c r="A106" s="5" t="s">
        <v>163</v>
      </c>
      <c r="B106" s="6"/>
      <c r="C106" s="217"/>
      <c r="D106" s="74"/>
      <c r="E106" s="356" t="str">
        <f t="shared" si="1"/>
        <v/>
      </c>
      <c r="F106" s="354" t="b">
        <f>IF(nume_candidat="",FALSE,ISNUMBER(SEARCH(nume_candidat,#REF!)))</f>
        <v>0</v>
      </c>
      <c r="G106" s="355" t="e">
        <f>LEN(#REF!)-LEN(SUBSTITUTE(#REF!,",",""))+1</f>
        <v>#REF!</v>
      </c>
    </row>
    <row r="107" spans="1:7">
      <c r="A107" s="5" t="s">
        <v>164</v>
      </c>
      <c r="B107" s="6"/>
      <c r="C107" s="217"/>
      <c r="D107" s="74"/>
      <c r="E107" s="356" t="str">
        <f t="shared" si="1"/>
        <v/>
      </c>
      <c r="F107" s="354" t="b">
        <f>IF(nume_candidat="",FALSE,ISNUMBER(SEARCH(nume_candidat,#REF!)))</f>
        <v>0</v>
      </c>
      <c r="G107" s="355" t="e">
        <f>LEN(#REF!)-LEN(SUBSTITUTE(#REF!,",",""))+1</f>
        <v>#REF!</v>
      </c>
    </row>
    <row r="108" spans="1:7">
      <c r="A108" s="5" t="s">
        <v>165</v>
      </c>
      <c r="B108" s="6"/>
      <c r="C108" s="217"/>
      <c r="D108" s="74"/>
      <c r="E108" s="356" t="str">
        <f t="shared" si="1"/>
        <v/>
      </c>
      <c r="F108" s="354" t="b">
        <f>IF(nume_candidat="",FALSE,ISNUMBER(SEARCH(nume_candidat,#REF!)))</f>
        <v>0</v>
      </c>
      <c r="G108" s="355" t="e">
        <f>LEN(#REF!)-LEN(SUBSTITUTE(#REF!,",",""))+1</f>
        <v>#REF!</v>
      </c>
    </row>
    <row r="109" spans="1:7">
      <c r="A109" s="5" t="s">
        <v>166</v>
      </c>
      <c r="B109" s="6"/>
      <c r="C109" s="217"/>
      <c r="D109" s="74"/>
      <c r="E109" s="356" t="str">
        <f t="shared" si="1"/>
        <v/>
      </c>
      <c r="F109" s="354" t="b">
        <f>IF(nume_candidat="",FALSE,ISNUMBER(SEARCH(nume_candidat,#REF!)))</f>
        <v>0</v>
      </c>
      <c r="G109" s="355" t="e">
        <f>LEN(#REF!)-LEN(SUBSTITUTE(#REF!,",",""))+1</f>
        <v>#REF!</v>
      </c>
    </row>
    <row r="110" spans="1:7">
      <c r="A110" s="5" t="s">
        <v>167</v>
      </c>
      <c r="B110" s="6"/>
      <c r="C110" s="217"/>
      <c r="D110" s="74"/>
      <c r="E110" s="356" t="str">
        <f t="shared" si="1"/>
        <v/>
      </c>
      <c r="F110" s="354" t="b">
        <f>IF(nume_candidat="",FALSE,ISNUMBER(SEARCH(nume_candidat,#REF!)))</f>
        <v>0</v>
      </c>
      <c r="G110" s="355" t="e">
        <f>LEN(#REF!)-LEN(SUBSTITUTE(#REF!,",",""))+1</f>
        <v>#REF!</v>
      </c>
    </row>
    <row r="111" spans="1:7">
      <c r="A111" s="5" t="s">
        <v>168</v>
      </c>
      <c r="B111" s="6"/>
      <c r="C111" s="217"/>
      <c r="D111" s="74"/>
      <c r="E111" s="356" t="str">
        <f t="shared" si="1"/>
        <v/>
      </c>
      <c r="F111" s="354" t="b">
        <f>IF(nume_candidat="",FALSE,ISNUMBER(SEARCH(nume_candidat,#REF!)))</f>
        <v>0</v>
      </c>
      <c r="G111" s="355" t="e">
        <f>LEN(#REF!)-LEN(SUBSTITUTE(#REF!,",",""))+1</f>
        <v>#REF!</v>
      </c>
    </row>
    <row r="112" spans="1:7">
      <c r="A112" s="5" t="s">
        <v>169</v>
      </c>
      <c r="B112" s="6"/>
      <c r="C112" s="217"/>
      <c r="D112" s="74"/>
      <c r="E112" s="356" t="str">
        <f t="shared" si="1"/>
        <v/>
      </c>
      <c r="F112" s="354" t="b">
        <f>IF(nume_candidat="",FALSE,ISNUMBER(SEARCH(nume_candidat,#REF!)))</f>
        <v>0</v>
      </c>
      <c r="G112" s="355" t="e">
        <f>LEN(#REF!)-LEN(SUBSTITUTE(#REF!,",",""))+1</f>
        <v>#REF!</v>
      </c>
    </row>
    <row r="113" spans="1:7">
      <c r="A113" s="5" t="s">
        <v>170</v>
      </c>
      <c r="B113" s="6"/>
      <c r="C113" s="217"/>
      <c r="D113" s="74"/>
      <c r="E113" s="356" t="str">
        <f t="shared" si="1"/>
        <v/>
      </c>
      <c r="F113" s="354" t="b">
        <f>IF(nume_candidat="",FALSE,ISNUMBER(SEARCH(nume_candidat,#REF!)))</f>
        <v>0</v>
      </c>
      <c r="G113" s="355" t="e">
        <f>LEN(#REF!)-LEN(SUBSTITUTE(#REF!,",",""))+1</f>
        <v>#REF!</v>
      </c>
    </row>
    <row r="114" spans="1:7">
      <c r="A114" s="5" t="s">
        <v>171</v>
      </c>
      <c r="B114" s="6"/>
      <c r="C114" s="217"/>
      <c r="D114" s="74"/>
      <c r="E114" s="356" t="str">
        <f t="shared" si="1"/>
        <v/>
      </c>
      <c r="F114" s="354" t="b">
        <f>IF(nume_candidat="",FALSE,ISNUMBER(SEARCH(nume_candidat,#REF!)))</f>
        <v>0</v>
      </c>
      <c r="G114" s="355" t="e">
        <f>LEN(#REF!)-LEN(SUBSTITUTE(#REF!,",",""))+1</f>
        <v>#REF!</v>
      </c>
    </row>
    <row r="115" spans="1:7">
      <c r="A115" s="5" t="s">
        <v>172</v>
      </c>
      <c r="B115" s="6"/>
      <c r="C115" s="217"/>
      <c r="D115" s="74"/>
      <c r="E115" s="356" t="str">
        <f t="shared" si="1"/>
        <v/>
      </c>
      <c r="F115" s="354" t="b">
        <f>IF(nume_candidat="",FALSE,ISNUMBER(SEARCH(nume_candidat,#REF!)))</f>
        <v>0</v>
      </c>
      <c r="G115" s="355" t="e">
        <f>LEN(#REF!)-LEN(SUBSTITUTE(#REF!,",",""))+1</f>
        <v>#REF!</v>
      </c>
    </row>
    <row r="116" spans="1:7">
      <c r="A116" s="5" t="s">
        <v>173</v>
      </c>
      <c r="B116" s="6"/>
      <c r="C116" s="217"/>
      <c r="D116" s="74"/>
      <c r="E116" s="356" t="str">
        <f t="shared" si="1"/>
        <v/>
      </c>
      <c r="F116" s="354" t="b">
        <f>IF(nume_candidat="",FALSE,ISNUMBER(SEARCH(nume_candidat,#REF!)))</f>
        <v>0</v>
      </c>
      <c r="G116" s="355" t="e">
        <f>LEN(#REF!)-LEN(SUBSTITUTE(#REF!,",",""))+1</f>
        <v>#REF!</v>
      </c>
    </row>
    <row r="117" spans="1:7">
      <c r="A117" s="5" t="s">
        <v>174</v>
      </c>
      <c r="B117" s="6"/>
      <c r="C117" s="217"/>
      <c r="D117" s="74"/>
      <c r="E117" s="356" t="str">
        <f t="shared" si="1"/>
        <v/>
      </c>
      <c r="F117" s="354" t="b">
        <f>IF(nume_candidat="",FALSE,ISNUMBER(SEARCH(nume_candidat,#REF!)))</f>
        <v>0</v>
      </c>
      <c r="G117" s="355" t="e">
        <f>LEN(#REF!)-LEN(SUBSTITUTE(#REF!,",",""))+1</f>
        <v>#REF!</v>
      </c>
    </row>
    <row r="118" spans="1:7">
      <c r="A118" s="5" t="s">
        <v>175</v>
      </c>
      <c r="B118" s="6"/>
      <c r="C118" s="217"/>
      <c r="D118" s="74"/>
      <c r="E118" s="356" t="str">
        <f t="shared" si="1"/>
        <v/>
      </c>
      <c r="F118" s="354" t="b">
        <f>IF(nume_candidat="",FALSE,ISNUMBER(SEARCH(nume_candidat,#REF!)))</f>
        <v>0</v>
      </c>
      <c r="G118" s="355" t="e">
        <f>LEN(#REF!)-LEN(SUBSTITUTE(#REF!,",",""))+1</f>
        <v>#REF!</v>
      </c>
    </row>
    <row r="119" spans="1:7">
      <c r="A119" s="5" t="s">
        <v>176</v>
      </c>
      <c r="B119" s="6"/>
      <c r="C119" s="217"/>
      <c r="D119" s="74"/>
      <c r="E119" s="356" t="str">
        <f t="shared" si="1"/>
        <v/>
      </c>
      <c r="F119" s="354" t="b">
        <f>IF(nume_candidat="",FALSE,ISNUMBER(SEARCH(nume_candidat,#REF!)))</f>
        <v>0</v>
      </c>
      <c r="G119" s="355" t="e">
        <f>LEN(#REF!)-LEN(SUBSTITUTE(#REF!,",",""))+1</f>
        <v>#REF!</v>
      </c>
    </row>
    <row r="120" spans="1:7">
      <c r="A120" s="5" t="s">
        <v>177</v>
      </c>
      <c r="B120" s="6"/>
      <c r="C120" s="217"/>
      <c r="D120" s="74"/>
      <c r="E120" s="356" t="str">
        <f t="shared" si="1"/>
        <v/>
      </c>
      <c r="F120" s="354" t="b">
        <f>IF(nume_candidat="",FALSE,ISNUMBER(SEARCH(nume_candidat,#REF!)))</f>
        <v>0</v>
      </c>
      <c r="G120" s="355" t="e">
        <f>LEN(#REF!)-LEN(SUBSTITUTE(#REF!,",",""))+1</f>
        <v>#REF!</v>
      </c>
    </row>
    <row r="121" spans="1:7">
      <c r="A121" s="5" t="s">
        <v>178</v>
      </c>
      <c r="B121" s="6"/>
      <c r="C121" s="217"/>
      <c r="D121" s="74"/>
      <c r="E121" s="356" t="str">
        <f t="shared" si="1"/>
        <v/>
      </c>
      <c r="F121" s="354" t="b">
        <f>IF(nume_candidat="",FALSE,ISNUMBER(SEARCH(nume_candidat,#REF!)))</f>
        <v>0</v>
      </c>
      <c r="G121" s="355" t="e">
        <f>LEN(#REF!)-LEN(SUBSTITUTE(#REF!,",",""))+1</f>
        <v>#REF!</v>
      </c>
    </row>
    <row r="122" spans="1:7">
      <c r="A122" s="5" t="s">
        <v>179</v>
      </c>
      <c r="B122" s="6"/>
      <c r="C122" s="217"/>
      <c r="D122" s="74"/>
      <c r="E122" s="356" t="str">
        <f t="shared" si="1"/>
        <v/>
      </c>
      <c r="F122" s="354" t="b">
        <f>IF(nume_candidat="",FALSE,ISNUMBER(SEARCH(nume_candidat,#REF!)))</f>
        <v>0</v>
      </c>
      <c r="G122" s="355" t="e">
        <f>LEN(#REF!)-LEN(SUBSTITUTE(#REF!,",",""))+1</f>
        <v>#REF!</v>
      </c>
    </row>
    <row r="123" spans="1:7">
      <c r="A123" s="5" t="s">
        <v>180</v>
      </c>
      <c r="B123" s="6"/>
      <c r="C123" s="217"/>
      <c r="D123" s="74"/>
      <c r="E123" s="356" t="str">
        <f t="shared" si="1"/>
        <v/>
      </c>
      <c r="F123" s="354" t="b">
        <f>IF(nume_candidat="",FALSE,ISNUMBER(SEARCH(nume_candidat,#REF!)))</f>
        <v>0</v>
      </c>
      <c r="G123" s="355" t="e">
        <f>LEN(#REF!)-LEN(SUBSTITUTE(#REF!,",",""))+1</f>
        <v>#REF!</v>
      </c>
    </row>
    <row r="124" spans="1:7">
      <c r="A124" s="5" t="s">
        <v>181</v>
      </c>
      <c r="B124" s="6"/>
      <c r="C124" s="217"/>
      <c r="D124" s="74"/>
      <c r="E124" s="356" t="str">
        <f t="shared" si="1"/>
        <v/>
      </c>
      <c r="F124" s="354" t="b">
        <f>IF(nume_candidat="",FALSE,ISNUMBER(SEARCH(nume_candidat,#REF!)))</f>
        <v>0</v>
      </c>
      <c r="G124" s="355" t="e">
        <f>LEN(#REF!)-LEN(SUBSTITUTE(#REF!,",",""))+1</f>
        <v>#REF!</v>
      </c>
    </row>
    <row r="125" spans="1:7">
      <c r="A125" s="5" t="s">
        <v>182</v>
      </c>
      <c r="B125" s="6"/>
      <c r="C125" s="217"/>
      <c r="D125" s="74"/>
      <c r="E125" s="356" t="str">
        <f t="shared" si="1"/>
        <v/>
      </c>
      <c r="F125" s="354" t="b">
        <f>IF(nume_candidat="",FALSE,ISNUMBER(SEARCH(nume_candidat,#REF!)))</f>
        <v>0</v>
      </c>
      <c r="G125" s="355" t="e">
        <f>LEN(#REF!)-LEN(SUBSTITUTE(#REF!,",",""))+1</f>
        <v>#REF!</v>
      </c>
    </row>
    <row r="126" spans="1:7">
      <c r="A126" s="5" t="s">
        <v>183</v>
      </c>
      <c r="B126" s="6"/>
      <c r="C126" s="217"/>
      <c r="D126" s="74"/>
      <c r="E126" s="356" t="str">
        <f t="shared" si="1"/>
        <v/>
      </c>
      <c r="F126" s="354" t="b">
        <f>IF(nume_candidat="",FALSE,ISNUMBER(SEARCH(nume_candidat,#REF!)))</f>
        <v>0</v>
      </c>
      <c r="G126" s="355" t="e">
        <f>LEN(#REF!)-LEN(SUBSTITUTE(#REF!,",",""))+1</f>
        <v>#REF!</v>
      </c>
    </row>
    <row r="127" spans="1:7">
      <c r="A127" s="5" t="s">
        <v>184</v>
      </c>
      <c r="B127" s="6"/>
      <c r="C127" s="217"/>
      <c r="D127" s="74"/>
      <c r="E127" s="356" t="str">
        <f t="shared" si="1"/>
        <v/>
      </c>
      <c r="F127" s="354" t="b">
        <f>IF(nume_candidat="",FALSE,ISNUMBER(SEARCH(nume_candidat,#REF!)))</f>
        <v>0</v>
      </c>
      <c r="G127" s="355" t="e">
        <f>LEN(#REF!)-LEN(SUBSTITUTE(#REF!,",",""))+1</f>
        <v>#REF!</v>
      </c>
    </row>
    <row r="128" spans="1:7">
      <c r="A128" s="5" t="s">
        <v>185</v>
      </c>
      <c r="B128" s="6"/>
      <c r="C128" s="217"/>
      <c r="D128" s="74"/>
      <c r="E128" s="356" t="str">
        <f t="shared" si="1"/>
        <v/>
      </c>
      <c r="F128" s="354" t="b">
        <f>IF(nume_candidat="",FALSE,ISNUMBER(SEARCH(nume_candidat,#REF!)))</f>
        <v>0</v>
      </c>
      <c r="G128" s="355" t="e">
        <f>LEN(#REF!)-LEN(SUBSTITUTE(#REF!,",",""))+1</f>
        <v>#REF!</v>
      </c>
    </row>
    <row r="129" spans="1:7">
      <c r="A129" s="5" t="s">
        <v>186</v>
      </c>
      <c r="B129" s="6"/>
      <c r="C129" s="217"/>
      <c r="D129" s="74"/>
      <c r="E129" s="356" t="str">
        <f t="shared" si="1"/>
        <v/>
      </c>
      <c r="F129" s="354" t="b">
        <f>IF(nume_candidat="",FALSE,ISNUMBER(SEARCH(nume_candidat,#REF!)))</f>
        <v>0</v>
      </c>
      <c r="G129" s="355" t="e">
        <f>LEN(#REF!)-LEN(SUBSTITUTE(#REF!,",",""))+1</f>
        <v>#REF!</v>
      </c>
    </row>
    <row r="130" spans="1:7">
      <c r="A130" s="5" t="s">
        <v>187</v>
      </c>
      <c r="B130" s="6"/>
      <c r="C130" s="217"/>
      <c r="D130" s="74"/>
      <c r="E130" s="356" t="str">
        <f t="shared" si="1"/>
        <v/>
      </c>
      <c r="F130" s="354" t="b">
        <f>IF(nume_candidat="",FALSE,ISNUMBER(SEARCH(nume_candidat,#REF!)))</f>
        <v>0</v>
      </c>
      <c r="G130" s="355" t="e">
        <f>LEN(#REF!)-LEN(SUBSTITUTE(#REF!,",",""))+1</f>
        <v>#REF!</v>
      </c>
    </row>
    <row r="131" spans="1:7">
      <c r="A131" s="5" t="s">
        <v>188</v>
      </c>
      <c r="B131" s="6"/>
      <c r="C131" s="217"/>
      <c r="D131" s="74"/>
      <c r="E131" s="356" t="str">
        <f t="shared" si="1"/>
        <v/>
      </c>
      <c r="F131" s="354" t="b">
        <f>IF(nume_candidat="",FALSE,ISNUMBER(SEARCH(nume_candidat,#REF!)))</f>
        <v>0</v>
      </c>
      <c r="G131" s="355" t="e">
        <f>LEN(#REF!)-LEN(SUBSTITUTE(#REF!,",",""))+1</f>
        <v>#REF!</v>
      </c>
    </row>
    <row r="132" spans="1:7">
      <c r="A132" s="5" t="s">
        <v>189</v>
      </c>
      <c r="B132" s="6"/>
      <c r="C132" s="217"/>
      <c r="D132" s="74"/>
      <c r="E132" s="356" t="str">
        <f t="shared" si="1"/>
        <v/>
      </c>
      <c r="F132" s="354" t="b">
        <f>IF(nume_candidat="",FALSE,ISNUMBER(SEARCH(nume_candidat,#REF!)))</f>
        <v>0</v>
      </c>
      <c r="G132" s="355" t="e">
        <f>LEN(#REF!)-LEN(SUBSTITUTE(#REF!,",",""))+1</f>
        <v>#REF!</v>
      </c>
    </row>
    <row r="133" spans="1:7">
      <c r="A133" s="5" t="s">
        <v>190</v>
      </c>
      <c r="B133" s="6"/>
      <c r="C133" s="217"/>
      <c r="D133" s="74"/>
      <c r="E133" s="356" t="str">
        <f t="shared" si="1"/>
        <v/>
      </c>
      <c r="F133" s="354" t="b">
        <f>IF(nume_candidat="",FALSE,ISNUMBER(SEARCH(nume_candidat,#REF!)))</f>
        <v>0</v>
      </c>
      <c r="G133" s="355" t="e">
        <f>LEN(#REF!)-LEN(SUBSTITUTE(#REF!,",",""))+1</f>
        <v>#REF!</v>
      </c>
    </row>
    <row r="134" spans="1:7">
      <c r="A134" s="5" t="s">
        <v>191</v>
      </c>
      <c r="B134" s="6"/>
      <c r="C134" s="217"/>
      <c r="D134" s="74"/>
      <c r="E134" s="356" t="str">
        <f t="shared" si="1"/>
        <v/>
      </c>
      <c r="F134" s="354" t="b">
        <f>IF(nume_candidat="",FALSE,ISNUMBER(SEARCH(nume_candidat,#REF!)))</f>
        <v>0</v>
      </c>
      <c r="G134" s="355" t="e">
        <f>LEN(#REF!)-LEN(SUBSTITUTE(#REF!,",",""))+1</f>
        <v>#REF!</v>
      </c>
    </row>
    <row r="135" spans="1:7">
      <c r="A135" s="5" t="s">
        <v>192</v>
      </c>
      <c r="B135" s="6"/>
      <c r="C135" s="217"/>
      <c r="D135" s="74"/>
      <c r="E135" s="356" t="str">
        <f t="shared" si="1"/>
        <v/>
      </c>
      <c r="F135" s="354" t="b">
        <f>IF(nume_candidat="",FALSE,ISNUMBER(SEARCH(nume_candidat,#REF!)))</f>
        <v>0</v>
      </c>
      <c r="G135" s="355" t="e">
        <f>LEN(#REF!)-LEN(SUBSTITUTE(#REF!,",",""))+1</f>
        <v>#REF!</v>
      </c>
    </row>
    <row r="136" spans="1:7">
      <c r="A136" s="5" t="s">
        <v>193</v>
      </c>
      <c r="B136" s="6"/>
      <c r="C136" s="217"/>
      <c r="D136" s="74"/>
      <c r="E136" s="356" t="str">
        <f t="shared" si="1"/>
        <v/>
      </c>
      <c r="F136" s="354" t="b">
        <f>IF(nume_candidat="",FALSE,ISNUMBER(SEARCH(nume_candidat,#REF!)))</f>
        <v>0</v>
      </c>
      <c r="G136" s="355" t="e">
        <f>LEN(#REF!)-LEN(SUBSTITUTE(#REF!,",",""))+1</f>
        <v>#REF!</v>
      </c>
    </row>
    <row r="137" spans="1:7">
      <c r="A137" s="5" t="s">
        <v>194</v>
      </c>
      <c r="B137" s="6"/>
      <c r="C137" s="217"/>
      <c r="D137" s="74"/>
      <c r="E137" s="356" t="str">
        <f t="shared" si="1"/>
        <v/>
      </c>
      <c r="F137" s="354" t="b">
        <f>IF(nume_candidat="",FALSE,ISNUMBER(SEARCH(nume_candidat,#REF!)))</f>
        <v>0</v>
      </c>
      <c r="G137" s="355" t="e">
        <f>LEN(#REF!)-LEN(SUBSTITUTE(#REF!,",",""))+1</f>
        <v>#REF!</v>
      </c>
    </row>
    <row r="138" spans="1:7">
      <c r="A138" s="5" t="s">
        <v>195</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c r="A139" s="5" t="s">
        <v>196</v>
      </c>
      <c r="B139" s="6"/>
      <c r="C139" s="217"/>
      <c r="D139" s="74"/>
      <c r="E139" s="356" t="str">
        <f t="shared" si="2"/>
        <v/>
      </c>
      <c r="F139" s="354" t="b">
        <f>IF(nume_candidat="",FALSE,ISNUMBER(SEARCH(nume_candidat,#REF!)))</f>
        <v>0</v>
      </c>
      <c r="G139" s="355" t="e">
        <f>LEN(#REF!)-LEN(SUBSTITUTE(#REF!,",",""))+1</f>
        <v>#REF!</v>
      </c>
    </row>
    <row r="140" spans="1:7">
      <c r="A140" s="5" t="s">
        <v>197</v>
      </c>
      <c r="B140" s="6"/>
      <c r="C140" s="217"/>
      <c r="D140" s="74"/>
      <c r="E140" s="356" t="str">
        <f t="shared" si="2"/>
        <v/>
      </c>
      <c r="F140" s="354" t="b">
        <f>IF(nume_candidat="",FALSE,ISNUMBER(SEARCH(nume_candidat,#REF!)))</f>
        <v>0</v>
      </c>
      <c r="G140" s="355" t="e">
        <f>LEN(#REF!)-LEN(SUBSTITUTE(#REF!,",",""))+1</f>
        <v>#REF!</v>
      </c>
    </row>
    <row r="141" spans="1:7">
      <c r="A141" s="5" t="s">
        <v>198</v>
      </c>
      <c r="B141" s="6"/>
      <c r="C141" s="217"/>
      <c r="D141" s="74"/>
      <c r="E141" s="356" t="str">
        <f t="shared" si="2"/>
        <v/>
      </c>
      <c r="F141" s="354" t="b">
        <f>IF(nume_candidat="",FALSE,ISNUMBER(SEARCH(nume_candidat,#REF!)))</f>
        <v>0</v>
      </c>
      <c r="G141" s="355" t="e">
        <f>LEN(#REF!)-LEN(SUBSTITUTE(#REF!,",",""))+1</f>
        <v>#REF!</v>
      </c>
    </row>
    <row r="142" spans="1:7">
      <c r="A142" s="5" t="s">
        <v>199</v>
      </c>
      <c r="B142" s="6"/>
      <c r="C142" s="217"/>
      <c r="D142" s="74"/>
      <c r="E142" s="356" t="str">
        <f t="shared" si="2"/>
        <v/>
      </c>
      <c r="F142" s="354" t="b">
        <f>IF(nume_candidat="",FALSE,ISNUMBER(SEARCH(nume_candidat,#REF!)))</f>
        <v>0</v>
      </c>
      <c r="G142" s="355" t="e">
        <f>LEN(#REF!)-LEN(SUBSTITUTE(#REF!,",",""))+1</f>
        <v>#REF!</v>
      </c>
    </row>
    <row r="143" spans="1:7">
      <c r="A143" s="5" t="s">
        <v>200</v>
      </c>
      <c r="B143" s="6"/>
      <c r="C143" s="217"/>
      <c r="D143" s="74"/>
      <c r="E143" s="356" t="str">
        <f t="shared" si="2"/>
        <v/>
      </c>
      <c r="F143" s="354" t="b">
        <f>IF(nume_candidat="",FALSE,ISNUMBER(SEARCH(nume_candidat,#REF!)))</f>
        <v>0</v>
      </c>
      <c r="G143" s="355" t="e">
        <f>LEN(#REF!)-LEN(SUBSTITUTE(#REF!,",",""))+1</f>
        <v>#REF!</v>
      </c>
    </row>
    <row r="144" spans="1:7">
      <c r="A144" s="5" t="s">
        <v>201</v>
      </c>
      <c r="B144" s="6"/>
      <c r="C144" s="217"/>
      <c r="D144" s="74"/>
      <c r="E144" s="356" t="str">
        <f t="shared" si="2"/>
        <v/>
      </c>
      <c r="F144" s="354" t="b">
        <f>IF(nume_candidat="",FALSE,ISNUMBER(SEARCH(nume_candidat,#REF!)))</f>
        <v>0</v>
      </c>
      <c r="G144" s="355" t="e">
        <f>LEN(#REF!)-LEN(SUBSTITUTE(#REF!,",",""))+1</f>
        <v>#REF!</v>
      </c>
    </row>
    <row r="145" spans="1:7">
      <c r="A145" s="5" t="s">
        <v>202</v>
      </c>
      <c r="B145" s="6"/>
      <c r="C145" s="217"/>
      <c r="D145" s="74"/>
      <c r="E145" s="356" t="str">
        <f t="shared" si="2"/>
        <v/>
      </c>
      <c r="F145" s="354" t="b">
        <f>IF(nume_candidat="",FALSE,ISNUMBER(SEARCH(nume_candidat,#REF!)))</f>
        <v>0</v>
      </c>
      <c r="G145" s="355" t="e">
        <f>LEN(#REF!)-LEN(SUBSTITUTE(#REF!,",",""))+1</f>
        <v>#REF!</v>
      </c>
    </row>
    <row r="146" spans="1:7">
      <c r="A146" s="5" t="s">
        <v>203</v>
      </c>
      <c r="B146" s="6"/>
      <c r="C146" s="217"/>
      <c r="D146" s="74"/>
      <c r="E146" s="356" t="str">
        <f t="shared" si="2"/>
        <v/>
      </c>
      <c r="F146" s="354" t="b">
        <f>IF(nume_candidat="",FALSE,ISNUMBER(SEARCH(nume_candidat,#REF!)))</f>
        <v>0</v>
      </c>
      <c r="G146" s="355" t="e">
        <f>LEN(#REF!)-LEN(SUBSTITUTE(#REF!,",",""))+1</f>
        <v>#REF!</v>
      </c>
    </row>
    <row r="147" spans="1:7">
      <c r="A147" s="5" t="s">
        <v>204</v>
      </c>
      <c r="B147" s="6"/>
      <c r="C147" s="217"/>
      <c r="D147" s="74"/>
      <c r="E147" s="356" t="str">
        <f t="shared" si="2"/>
        <v/>
      </c>
      <c r="F147" s="354" t="b">
        <f>IF(nume_candidat="",FALSE,ISNUMBER(SEARCH(nume_candidat,#REF!)))</f>
        <v>0</v>
      </c>
      <c r="G147" s="355" t="e">
        <f>LEN(#REF!)-LEN(SUBSTITUTE(#REF!,",",""))+1</f>
        <v>#REF!</v>
      </c>
    </row>
    <row r="148" spans="1:7">
      <c r="A148" s="5" t="s">
        <v>205</v>
      </c>
      <c r="B148" s="6"/>
      <c r="C148" s="217"/>
      <c r="D148" s="74"/>
      <c r="E148" s="356" t="str">
        <f t="shared" si="2"/>
        <v/>
      </c>
      <c r="F148" s="354" t="b">
        <f>IF(nume_candidat="",FALSE,ISNUMBER(SEARCH(nume_candidat,#REF!)))</f>
        <v>0</v>
      </c>
      <c r="G148" s="355" t="e">
        <f>LEN(#REF!)-LEN(SUBSTITUTE(#REF!,",",""))+1</f>
        <v>#REF!</v>
      </c>
    </row>
    <row r="149" spans="1:7">
      <c r="A149" s="5" t="s">
        <v>206</v>
      </c>
      <c r="B149" s="6"/>
      <c r="C149" s="217"/>
      <c r="D149" s="74"/>
      <c r="E149" s="356" t="str">
        <f t="shared" si="2"/>
        <v/>
      </c>
      <c r="F149" s="354" t="b">
        <f>IF(nume_candidat="",FALSE,ISNUMBER(SEARCH(nume_candidat,#REF!)))</f>
        <v>0</v>
      </c>
      <c r="G149" s="355" t="e">
        <f>LEN(#REF!)-LEN(SUBSTITUTE(#REF!,",",""))+1</f>
        <v>#REF!</v>
      </c>
    </row>
    <row r="150" spans="1:7">
      <c r="A150" s="5" t="s">
        <v>207</v>
      </c>
      <c r="B150" s="6"/>
      <c r="C150" s="217"/>
      <c r="D150" s="74"/>
      <c r="E150" s="356" t="str">
        <f t="shared" si="2"/>
        <v/>
      </c>
      <c r="F150" s="354" t="b">
        <f>IF(nume_candidat="",FALSE,ISNUMBER(SEARCH(nume_candidat,#REF!)))</f>
        <v>0</v>
      </c>
      <c r="G150" s="355" t="e">
        <f>LEN(#REF!)-LEN(SUBSTITUTE(#REF!,",",""))+1</f>
        <v>#REF!</v>
      </c>
    </row>
    <row r="151" spans="1:7">
      <c r="A151" s="5" t="s">
        <v>208</v>
      </c>
      <c r="B151" s="6"/>
      <c r="C151" s="217"/>
      <c r="D151" s="74"/>
      <c r="E151" s="356" t="str">
        <f t="shared" si="2"/>
        <v/>
      </c>
      <c r="F151" s="354" t="b">
        <f>IF(nume_candidat="",FALSE,ISNUMBER(SEARCH(nume_candidat,#REF!)))</f>
        <v>0</v>
      </c>
      <c r="G151" s="355" t="e">
        <f>LEN(#REF!)-LEN(SUBSTITUTE(#REF!,",",""))+1</f>
        <v>#REF!</v>
      </c>
    </row>
    <row r="152" spans="1:7">
      <c r="A152" s="5" t="s">
        <v>209</v>
      </c>
      <c r="B152" s="6"/>
      <c r="C152" s="217"/>
      <c r="D152" s="74"/>
      <c r="E152" s="356" t="str">
        <f t="shared" si="2"/>
        <v/>
      </c>
      <c r="F152" s="354" t="b">
        <f>IF(nume_candidat="",FALSE,ISNUMBER(SEARCH(nume_candidat,#REF!)))</f>
        <v>0</v>
      </c>
      <c r="G152" s="355" t="e">
        <f>LEN(#REF!)-LEN(SUBSTITUTE(#REF!,",",""))+1</f>
        <v>#REF!</v>
      </c>
    </row>
    <row r="153" spans="1:7">
      <c r="A153" s="5" t="s">
        <v>210</v>
      </c>
      <c r="B153" s="6"/>
      <c r="C153" s="217"/>
      <c r="D153" s="74"/>
      <c r="E153" s="356" t="str">
        <f t="shared" si="2"/>
        <v/>
      </c>
      <c r="F153" s="354" t="b">
        <f>IF(nume_candidat="",FALSE,ISNUMBER(SEARCH(nume_candidat,#REF!)))</f>
        <v>0</v>
      </c>
      <c r="G153" s="355" t="e">
        <f>LEN(#REF!)-LEN(SUBSTITUTE(#REF!,",",""))+1</f>
        <v>#REF!</v>
      </c>
    </row>
    <row r="154" spans="1:7">
      <c r="A154" s="5" t="s">
        <v>211</v>
      </c>
      <c r="B154" s="6"/>
      <c r="C154" s="217"/>
      <c r="D154" s="74"/>
      <c r="E154" s="356" t="str">
        <f t="shared" si="2"/>
        <v/>
      </c>
      <c r="F154" s="354" t="b">
        <f>IF(nume_candidat="",FALSE,ISNUMBER(SEARCH(nume_candidat,#REF!)))</f>
        <v>0</v>
      </c>
      <c r="G154" s="355" t="e">
        <f>LEN(#REF!)-LEN(SUBSTITUTE(#REF!,",",""))+1</f>
        <v>#REF!</v>
      </c>
    </row>
    <row r="155" spans="1:7">
      <c r="A155" s="5" t="s">
        <v>212</v>
      </c>
      <c r="B155" s="6"/>
      <c r="C155" s="217"/>
      <c r="D155" s="74"/>
      <c r="E155" s="356" t="str">
        <f t="shared" si="2"/>
        <v/>
      </c>
      <c r="F155" s="354" t="b">
        <f>IF(nume_candidat="",FALSE,ISNUMBER(SEARCH(nume_candidat,#REF!)))</f>
        <v>0</v>
      </c>
      <c r="G155" s="355" t="e">
        <f>LEN(#REF!)-LEN(SUBSTITUTE(#REF!,",",""))+1</f>
        <v>#REF!</v>
      </c>
    </row>
    <row r="156" spans="1:7">
      <c r="A156" s="5" t="s">
        <v>213</v>
      </c>
      <c r="B156" s="6"/>
      <c r="C156" s="217"/>
      <c r="D156" s="74"/>
      <c r="E156" s="356" t="str">
        <f t="shared" si="2"/>
        <v/>
      </c>
      <c r="F156" s="354" t="b">
        <f>IF(nume_candidat="",FALSE,ISNUMBER(SEARCH(nume_candidat,#REF!)))</f>
        <v>0</v>
      </c>
      <c r="G156" s="355" t="e">
        <f>LEN(#REF!)-LEN(SUBSTITUTE(#REF!,",",""))+1</f>
        <v>#REF!</v>
      </c>
    </row>
    <row r="157" spans="1:7">
      <c r="A157" s="5" t="s">
        <v>214</v>
      </c>
      <c r="B157" s="6"/>
      <c r="C157" s="217"/>
      <c r="D157" s="74"/>
      <c r="E157" s="356" t="str">
        <f t="shared" si="2"/>
        <v/>
      </c>
      <c r="F157" s="354" t="b">
        <f>IF(nume_candidat="",FALSE,ISNUMBER(SEARCH(nume_candidat,#REF!)))</f>
        <v>0</v>
      </c>
      <c r="G157" s="355" t="e">
        <f>LEN(#REF!)-LEN(SUBSTITUTE(#REF!,",",""))+1</f>
        <v>#REF!</v>
      </c>
    </row>
    <row r="158" spans="1:7">
      <c r="A158" s="5" t="s">
        <v>215</v>
      </c>
      <c r="B158" s="6"/>
      <c r="C158" s="217"/>
      <c r="D158" s="74"/>
      <c r="E158" s="356" t="str">
        <f t="shared" si="2"/>
        <v/>
      </c>
      <c r="F158" s="354" t="b">
        <f>IF(nume_candidat="",FALSE,ISNUMBER(SEARCH(nume_candidat,#REF!)))</f>
        <v>0</v>
      </c>
      <c r="G158" s="355" t="e">
        <f>LEN(#REF!)-LEN(SUBSTITUTE(#REF!,",",""))+1</f>
        <v>#REF!</v>
      </c>
    </row>
    <row r="159" spans="1:7">
      <c r="A159" s="5" t="s">
        <v>216</v>
      </c>
      <c r="B159" s="6"/>
      <c r="C159" s="217"/>
      <c r="D159" s="74"/>
      <c r="E159" s="356" t="str">
        <f t="shared" si="2"/>
        <v/>
      </c>
      <c r="F159" s="354" t="b">
        <f>IF(nume_candidat="",FALSE,ISNUMBER(SEARCH(nume_candidat,#REF!)))</f>
        <v>0</v>
      </c>
      <c r="G159" s="355" t="e">
        <f>LEN(#REF!)-LEN(SUBSTITUTE(#REF!,",",""))+1</f>
        <v>#REF!</v>
      </c>
    </row>
    <row r="160" spans="1:7">
      <c r="A160" s="5" t="s">
        <v>217</v>
      </c>
      <c r="B160" s="6"/>
      <c r="C160" s="217"/>
      <c r="D160" s="74"/>
      <c r="E160" s="356" t="str">
        <f t="shared" si="2"/>
        <v/>
      </c>
      <c r="F160" s="354" t="b">
        <f>IF(nume_candidat="",FALSE,ISNUMBER(SEARCH(nume_candidat,#REF!)))</f>
        <v>0</v>
      </c>
      <c r="G160" s="355" t="e">
        <f>LEN(#REF!)-LEN(SUBSTITUTE(#REF!,",",""))+1</f>
        <v>#REF!</v>
      </c>
    </row>
    <row r="161" spans="1:7">
      <c r="A161" s="5" t="s">
        <v>218</v>
      </c>
      <c r="B161" s="6"/>
      <c r="C161" s="217"/>
      <c r="D161" s="74"/>
      <c r="E161" s="356" t="str">
        <f t="shared" si="2"/>
        <v/>
      </c>
      <c r="F161" s="354" t="b">
        <f>IF(nume_candidat="",FALSE,ISNUMBER(SEARCH(nume_candidat,#REF!)))</f>
        <v>0</v>
      </c>
      <c r="G161" s="355" t="e">
        <f>LEN(#REF!)-LEN(SUBSTITUTE(#REF!,",",""))+1</f>
        <v>#REF!</v>
      </c>
    </row>
    <row r="162" spans="1:7">
      <c r="A162" s="5" t="s">
        <v>219</v>
      </c>
      <c r="B162" s="6"/>
      <c r="C162" s="217"/>
      <c r="D162" s="74"/>
      <c r="E162" s="356" t="str">
        <f t="shared" si="2"/>
        <v/>
      </c>
      <c r="F162" s="354" t="b">
        <f>IF(nume_candidat="",FALSE,ISNUMBER(SEARCH(nume_candidat,#REF!)))</f>
        <v>0</v>
      </c>
      <c r="G162" s="355" t="e">
        <f>LEN(#REF!)-LEN(SUBSTITUTE(#REF!,",",""))+1</f>
        <v>#REF!</v>
      </c>
    </row>
    <row r="163" spans="1:7">
      <c r="A163" s="5" t="s">
        <v>220</v>
      </c>
      <c r="B163" s="6"/>
      <c r="C163" s="217"/>
      <c r="D163" s="74"/>
      <c r="E163" s="356" t="str">
        <f t="shared" si="2"/>
        <v/>
      </c>
      <c r="F163" s="354" t="b">
        <f>IF(nume_candidat="",FALSE,ISNUMBER(SEARCH(nume_candidat,#REF!)))</f>
        <v>0</v>
      </c>
      <c r="G163" s="355" t="e">
        <f>LEN(#REF!)-LEN(SUBSTITUTE(#REF!,",",""))+1</f>
        <v>#REF!</v>
      </c>
    </row>
    <row r="164" spans="1:7">
      <c r="A164" s="5" t="s">
        <v>221</v>
      </c>
      <c r="B164" s="6"/>
      <c r="C164" s="217"/>
      <c r="D164" s="74"/>
      <c r="E164" s="356" t="str">
        <f t="shared" si="2"/>
        <v/>
      </c>
      <c r="F164" s="354" t="b">
        <f>IF(nume_candidat="",FALSE,ISNUMBER(SEARCH(nume_candidat,#REF!)))</f>
        <v>0</v>
      </c>
      <c r="G164" s="355" t="e">
        <f>LEN(#REF!)-LEN(SUBSTITUTE(#REF!,",",""))+1</f>
        <v>#REF!</v>
      </c>
    </row>
    <row r="165" spans="1:7">
      <c r="A165" s="5" t="s">
        <v>222</v>
      </c>
      <c r="B165" s="6"/>
      <c r="C165" s="217"/>
      <c r="D165" s="74"/>
      <c r="E165" s="356" t="str">
        <f t="shared" si="2"/>
        <v/>
      </c>
      <c r="F165" s="354" t="b">
        <f>IF(nume_candidat="",FALSE,ISNUMBER(SEARCH(nume_candidat,#REF!)))</f>
        <v>0</v>
      </c>
      <c r="G165" s="355" t="e">
        <f>LEN(#REF!)-LEN(SUBSTITUTE(#REF!,",",""))+1</f>
        <v>#REF!</v>
      </c>
    </row>
    <row r="166" spans="1:7">
      <c r="A166" s="5" t="s">
        <v>223</v>
      </c>
      <c r="B166" s="6"/>
      <c r="C166" s="217"/>
      <c r="D166" s="74"/>
      <c r="E166" s="356" t="str">
        <f t="shared" si="2"/>
        <v/>
      </c>
      <c r="F166" s="354" t="b">
        <f>IF(nume_candidat="",FALSE,ISNUMBER(SEARCH(nume_candidat,#REF!)))</f>
        <v>0</v>
      </c>
      <c r="G166" s="355" t="e">
        <f>LEN(#REF!)-LEN(SUBSTITUTE(#REF!,",",""))+1</f>
        <v>#REF!</v>
      </c>
    </row>
    <row r="167" spans="1:7">
      <c r="A167" s="5" t="s">
        <v>224</v>
      </c>
      <c r="B167" s="6"/>
      <c r="C167" s="217"/>
      <c r="D167" s="74"/>
      <c r="E167" s="356" t="str">
        <f t="shared" si="2"/>
        <v/>
      </c>
      <c r="F167" s="354" t="b">
        <f>IF(nume_candidat="",FALSE,ISNUMBER(SEARCH(nume_candidat,#REF!)))</f>
        <v>0</v>
      </c>
      <c r="G167" s="355" t="e">
        <f>LEN(#REF!)-LEN(SUBSTITUTE(#REF!,",",""))+1</f>
        <v>#REF!</v>
      </c>
    </row>
    <row r="168" spans="1:7">
      <c r="A168" s="5" t="s">
        <v>225</v>
      </c>
      <c r="B168" s="6"/>
      <c r="C168" s="217"/>
      <c r="D168" s="74"/>
      <c r="E168" s="356" t="str">
        <f t="shared" si="2"/>
        <v/>
      </c>
      <c r="F168" s="354" t="b">
        <f>IF(nume_candidat="",FALSE,ISNUMBER(SEARCH(nume_candidat,#REF!)))</f>
        <v>0</v>
      </c>
      <c r="G168" s="355" t="e">
        <f>LEN(#REF!)-LEN(SUBSTITUTE(#REF!,",",""))+1</f>
        <v>#REF!</v>
      </c>
    </row>
    <row r="169" spans="1:7">
      <c r="A169" s="5" t="s">
        <v>226</v>
      </c>
      <c r="B169" s="6"/>
      <c r="C169" s="217"/>
      <c r="D169" s="74"/>
      <c r="E169" s="356" t="str">
        <f t="shared" si="2"/>
        <v/>
      </c>
      <c r="F169" s="354" t="b">
        <f>IF(nume_candidat="",FALSE,ISNUMBER(SEARCH(nume_candidat,#REF!)))</f>
        <v>0</v>
      </c>
      <c r="G169" s="355" t="e">
        <f>LEN(#REF!)-LEN(SUBSTITUTE(#REF!,",",""))+1</f>
        <v>#REF!</v>
      </c>
    </row>
    <row r="170" spans="1:7">
      <c r="A170" s="5" t="s">
        <v>227</v>
      </c>
      <c r="B170" s="6"/>
      <c r="C170" s="217"/>
      <c r="D170" s="74"/>
      <c r="E170" s="356" t="str">
        <f t="shared" si="2"/>
        <v/>
      </c>
      <c r="F170" s="354" t="b">
        <f>IF(nume_candidat="",FALSE,ISNUMBER(SEARCH(nume_candidat,#REF!)))</f>
        <v>0</v>
      </c>
      <c r="G170" s="355" t="e">
        <f>LEN(#REF!)-LEN(SUBSTITUTE(#REF!,",",""))+1</f>
        <v>#REF!</v>
      </c>
    </row>
    <row r="171" spans="1:7">
      <c r="A171" s="5" t="s">
        <v>228</v>
      </c>
      <c r="B171" s="6"/>
      <c r="C171" s="217"/>
      <c r="D171" s="74"/>
      <c r="E171" s="356" t="str">
        <f t="shared" si="2"/>
        <v/>
      </c>
      <c r="F171" s="354" t="b">
        <f>IF(nume_candidat="",FALSE,ISNUMBER(SEARCH(nume_candidat,#REF!)))</f>
        <v>0</v>
      </c>
      <c r="G171" s="355" t="e">
        <f>LEN(#REF!)-LEN(SUBSTITUTE(#REF!,",",""))+1</f>
        <v>#REF!</v>
      </c>
    </row>
    <row r="172" spans="1:7">
      <c r="A172" s="5" t="s">
        <v>229</v>
      </c>
      <c r="B172" s="6"/>
      <c r="C172" s="217"/>
      <c r="D172" s="74"/>
      <c r="E172" s="356" t="str">
        <f t="shared" si="2"/>
        <v/>
      </c>
      <c r="F172" s="354" t="b">
        <f>IF(nume_candidat="",FALSE,ISNUMBER(SEARCH(nume_candidat,#REF!)))</f>
        <v>0</v>
      </c>
      <c r="G172" s="355" t="e">
        <f>LEN(#REF!)-LEN(SUBSTITUTE(#REF!,",",""))+1</f>
        <v>#REF!</v>
      </c>
    </row>
    <row r="173" spans="1:7">
      <c r="A173" s="5" t="s">
        <v>230</v>
      </c>
      <c r="B173" s="6"/>
      <c r="C173" s="217"/>
      <c r="D173" s="74"/>
      <c r="E173" s="356" t="str">
        <f t="shared" si="2"/>
        <v/>
      </c>
      <c r="F173" s="354" t="b">
        <f>IF(nume_candidat="",FALSE,ISNUMBER(SEARCH(nume_candidat,#REF!)))</f>
        <v>0</v>
      </c>
      <c r="G173" s="355" t="e">
        <f>LEN(#REF!)-LEN(SUBSTITUTE(#REF!,",",""))+1</f>
        <v>#REF!</v>
      </c>
    </row>
    <row r="174" spans="1:7">
      <c r="A174" s="5" t="s">
        <v>231</v>
      </c>
      <c r="B174" s="6"/>
      <c r="C174" s="217"/>
      <c r="D174" s="74"/>
      <c r="E174" s="356" t="str">
        <f t="shared" si="2"/>
        <v/>
      </c>
      <c r="F174" s="354" t="b">
        <f>IF(nume_candidat="",FALSE,ISNUMBER(SEARCH(nume_candidat,#REF!)))</f>
        <v>0</v>
      </c>
      <c r="G174" s="355" t="e">
        <f>LEN(#REF!)-LEN(SUBSTITUTE(#REF!,",",""))+1</f>
        <v>#REF!</v>
      </c>
    </row>
    <row r="175" spans="1:7">
      <c r="A175" s="5" t="s">
        <v>232</v>
      </c>
      <c r="B175" s="6"/>
      <c r="C175" s="217"/>
      <c r="D175" s="74"/>
      <c r="E175" s="356" t="str">
        <f t="shared" si="2"/>
        <v/>
      </c>
      <c r="F175" s="354" t="b">
        <f>IF(nume_candidat="",FALSE,ISNUMBER(SEARCH(nume_candidat,#REF!)))</f>
        <v>0</v>
      </c>
      <c r="G175" s="355" t="e">
        <f>LEN(#REF!)-LEN(SUBSTITUTE(#REF!,",",""))+1</f>
        <v>#REF!</v>
      </c>
    </row>
    <row r="176" spans="1:7">
      <c r="A176" s="5" t="s">
        <v>233</v>
      </c>
      <c r="B176" s="6"/>
      <c r="C176" s="217"/>
      <c r="D176" s="74"/>
      <c r="E176" s="356" t="str">
        <f t="shared" si="2"/>
        <v/>
      </c>
      <c r="F176" s="354" t="b">
        <f>IF(nume_candidat="",FALSE,ISNUMBER(SEARCH(nume_candidat,#REF!)))</f>
        <v>0</v>
      </c>
      <c r="G176" s="355" t="e">
        <f>LEN(#REF!)-LEN(SUBSTITUTE(#REF!,",",""))+1</f>
        <v>#REF!</v>
      </c>
    </row>
    <row r="177" spans="1:7">
      <c r="A177" s="5" t="s">
        <v>234</v>
      </c>
      <c r="B177" s="6"/>
      <c r="C177" s="217"/>
      <c r="D177" s="74"/>
      <c r="E177" s="356" t="str">
        <f t="shared" si="2"/>
        <v/>
      </c>
      <c r="F177" s="354" t="b">
        <f>IF(nume_candidat="",FALSE,ISNUMBER(SEARCH(nume_candidat,#REF!)))</f>
        <v>0</v>
      </c>
      <c r="G177" s="355" t="e">
        <f>LEN(#REF!)-LEN(SUBSTITUTE(#REF!,",",""))+1</f>
        <v>#REF!</v>
      </c>
    </row>
    <row r="178" spans="1:7">
      <c r="A178" s="5" t="s">
        <v>235</v>
      </c>
      <c r="B178" s="6"/>
      <c r="C178" s="217"/>
      <c r="D178" s="74"/>
      <c r="E178" s="356" t="str">
        <f t="shared" si="2"/>
        <v/>
      </c>
      <c r="F178" s="354" t="b">
        <f>IF(nume_candidat="",FALSE,ISNUMBER(SEARCH(nume_candidat,#REF!)))</f>
        <v>0</v>
      </c>
      <c r="G178" s="355" t="e">
        <f>LEN(#REF!)-LEN(SUBSTITUTE(#REF!,",",""))+1</f>
        <v>#REF!</v>
      </c>
    </row>
    <row r="179" spans="1:7">
      <c r="A179" s="5" t="s">
        <v>236</v>
      </c>
      <c r="B179" s="6"/>
      <c r="C179" s="217"/>
      <c r="D179" s="74"/>
      <c r="E179" s="356" t="str">
        <f t="shared" si="2"/>
        <v/>
      </c>
      <c r="F179" s="354" t="b">
        <f>IF(nume_candidat="",FALSE,ISNUMBER(SEARCH(nume_candidat,#REF!)))</f>
        <v>0</v>
      </c>
      <c r="G179" s="355" t="e">
        <f>LEN(#REF!)-LEN(SUBSTITUTE(#REF!,",",""))+1</f>
        <v>#REF!</v>
      </c>
    </row>
    <row r="180" spans="1:7">
      <c r="A180" s="5" t="s">
        <v>237</v>
      </c>
      <c r="B180" s="6"/>
      <c r="C180" s="217"/>
      <c r="D180" s="74"/>
      <c r="E180" s="356" t="str">
        <f t="shared" si="2"/>
        <v/>
      </c>
      <c r="F180" s="354" t="b">
        <f>IF(nume_candidat="",FALSE,ISNUMBER(SEARCH(nume_candidat,#REF!)))</f>
        <v>0</v>
      </c>
      <c r="G180" s="355" t="e">
        <f>LEN(#REF!)-LEN(SUBSTITUTE(#REF!,",",""))+1</f>
        <v>#REF!</v>
      </c>
    </row>
    <row r="181" spans="1:7">
      <c r="A181" s="5" t="s">
        <v>238</v>
      </c>
      <c r="B181" s="6"/>
      <c r="C181" s="217"/>
      <c r="D181" s="74"/>
      <c r="E181" s="356" t="str">
        <f t="shared" si="2"/>
        <v/>
      </c>
      <c r="F181" s="354" t="b">
        <f>IF(nume_candidat="",FALSE,ISNUMBER(SEARCH(nume_candidat,#REF!)))</f>
        <v>0</v>
      </c>
      <c r="G181" s="355" t="e">
        <f>LEN(#REF!)-LEN(SUBSTITUTE(#REF!,",",""))+1</f>
        <v>#REF!</v>
      </c>
    </row>
    <row r="182" spans="1:7">
      <c r="A182" s="5" t="s">
        <v>239</v>
      </c>
      <c r="B182" s="6"/>
      <c r="C182" s="217"/>
      <c r="D182" s="74"/>
      <c r="E182" s="356" t="str">
        <f t="shared" si="2"/>
        <v/>
      </c>
      <c r="F182" s="354" t="b">
        <f>IF(nume_candidat="",FALSE,ISNUMBER(SEARCH(nume_candidat,#REF!)))</f>
        <v>0</v>
      </c>
      <c r="G182" s="355" t="e">
        <f>LEN(#REF!)-LEN(SUBSTITUTE(#REF!,",",""))+1</f>
        <v>#REF!</v>
      </c>
    </row>
    <row r="183" spans="1:7">
      <c r="A183" s="5" t="s">
        <v>240</v>
      </c>
      <c r="B183" s="6"/>
      <c r="C183" s="217"/>
      <c r="D183" s="74"/>
      <c r="E183" s="356" t="str">
        <f t="shared" si="2"/>
        <v/>
      </c>
      <c r="F183" s="354" t="b">
        <f>IF(nume_candidat="",FALSE,ISNUMBER(SEARCH(nume_candidat,#REF!)))</f>
        <v>0</v>
      </c>
      <c r="G183" s="355" t="e">
        <f>LEN(#REF!)-LEN(SUBSTITUTE(#REF!,",",""))+1</f>
        <v>#REF!</v>
      </c>
    </row>
    <row r="184" spans="1:7">
      <c r="A184" s="5" t="s">
        <v>241</v>
      </c>
      <c r="B184" s="6"/>
      <c r="C184" s="217"/>
      <c r="D184" s="74"/>
      <c r="E184" s="356" t="str">
        <f t="shared" si="2"/>
        <v/>
      </c>
      <c r="F184" s="354" t="b">
        <f>IF(nume_candidat="",FALSE,ISNUMBER(SEARCH(nume_candidat,#REF!)))</f>
        <v>0</v>
      </c>
      <c r="G184" s="355" t="e">
        <f>LEN(#REF!)-LEN(SUBSTITUTE(#REF!,",",""))+1</f>
        <v>#REF!</v>
      </c>
    </row>
    <row r="185" spans="1:7">
      <c r="A185" s="5" t="s">
        <v>242</v>
      </c>
      <c r="B185" s="6"/>
      <c r="C185" s="217"/>
      <c r="D185" s="74"/>
      <c r="E185" s="356" t="str">
        <f t="shared" si="2"/>
        <v/>
      </c>
      <c r="F185" s="354" t="b">
        <f>IF(nume_candidat="",FALSE,ISNUMBER(SEARCH(nume_candidat,#REF!)))</f>
        <v>0</v>
      </c>
      <c r="G185" s="355" t="e">
        <f>LEN(#REF!)-LEN(SUBSTITUTE(#REF!,",",""))+1</f>
        <v>#REF!</v>
      </c>
    </row>
    <row r="186" spans="1:7">
      <c r="A186" s="5" t="s">
        <v>243</v>
      </c>
      <c r="B186" s="6"/>
      <c r="C186" s="217"/>
      <c r="D186" s="74"/>
      <c r="E186" s="356" t="str">
        <f t="shared" si="2"/>
        <v/>
      </c>
      <c r="F186" s="354" t="b">
        <f>IF(nume_candidat="",FALSE,ISNUMBER(SEARCH(nume_candidat,#REF!)))</f>
        <v>0</v>
      </c>
      <c r="G186" s="355" t="e">
        <f>LEN(#REF!)-LEN(SUBSTITUTE(#REF!,",",""))+1</f>
        <v>#REF!</v>
      </c>
    </row>
    <row r="187" spans="1:7">
      <c r="A187" s="5" t="s">
        <v>244</v>
      </c>
      <c r="B187" s="6"/>
      <c r="C187" s="217"/>
      <c r="D187" s="74"/>
      <c r="E187" s="356" t="str">
        <f t="shared" si="2"/>
        <v/>
      </c>
      <c r="F187" s="354" t="b">
        <f>IF(nume_candidat="",FALSE,ISNUMBER(SEARCH(nume_candidat,#REF!)))</f>
        <v>0</v>
      </c>
      <c r="G187" s="355" t="e">
        <f>LEN(#REF!)-LEN(SUBSTITUTE(#REF!,",",""))+1</f>
        <v>#REF!</v>
      </c>
    </row>
    <row r="188" spans="1:7">
      <c r="A188" s="5" t="s">
        <v>245</v>
      </c>
      <c r="B188" s="6"/>
      <c r="C188" s="217"/>
      <c r="D188" s="74"/>
      <c r="E188" s="356" t="str">
        <f t="shared" si="2"/>
        <v/>
      </c>
      <c r="F188" s="354" t="b">
        <f>IF(nume_candidat="",FALSE,ISNUMBER(SEARCH(nume_candidat,#REF!)))</f>
        <v>0</v>
      </c>
      <c r="G188" s="355" t="e">
        <f>LEN(#REF!)-LEN(SUBSTITUTE(#REF!,",",""))+1</f>
        <v>#REF!</v>
      </c>
    </row>
    <row r="189" spans="1:7">
      <c r="A189" s="5" t="s">
        <v>246</v>
      </c>
      <c r="B189" s="6"/>
      <c r="C189" s="217"/>
      <c r="D189" s="74"/>
      <c r="E189" s="356" t="str">
        <f t="shared" si="2"/>
        <v/>
      </c>
      <c r="F189" s="354" t="b">
        <f>IF(nume_candidat="",FALSE,ISNUMBER(SEARCH(nume_candidat,#REF!)))</f>
        <v>0</v>
      </c>
      <c r="G189" s="355" t="e">
        <f>LEN(#REF!)-LEN(SUBSTITUTE(#REF!,",",""))+1</f>
        <v>#REF!</v>
      </c>
    </row>
    <row r="190" spans="1:7">
      <c r="A190" s="5" t="s">
        <v>247</v>
      </c>
      <c r="B190" s="6"/>
      <c r="C190" s="217"/>
      <c r="D190" s="74"/>
      <c r="E190" s="356" t="str">
        <f t="shared" si="2"/>
        <v/>
      </c>
      <c r="F190" s="354" t="b">
        <f>IF(nume_candidat="",FALSE,ISNUMBER(SEARCH(nume_candidat,#REF!)))</f>
        <v>0</v>
      </c>
      <c r="G190" s="355" t="e">
        <f>LEN(#REF!)-LEN(SUBSTITUTE(#REF!,",",""))+1</f>
        <v>#REF!</v>
      </c>
    </row>
    <row r="191" spans="1:7">
      <c r="A191" s="5" t="s">
        <v>248</v>
      </c>
      <c r="B191" s="6"/>
      <c r="C191" s="217"/>
      <c r="D191" s="74"/>
      <c r="E191" s="356" t="str">
        <f t="shared" si="2"/>
        <v/>
      </c>
      <c r="F191" s="354" t="b">
        <f>IF(nume_candidat="",FALSE,ISNUMBER(SEARCH(nume_candidat,#REF!)))</f>
        <v>0</v>
      </c>
      <c r="G191" s="355" t="e">
        <f>LEN(#REF!)-LEN(SUBSTITUTE(#REF!,",",""))+1</f>
        <v>#REF!</v>
      </c>
    </row>
    <row r="192" spans="1:7">
      <c r="A192" s="5" t="s">
        <v>249</v>
      </c>
      <c r="B192" s="6"/>
      <c r="C192" s="217"/>
      <c r="D192" s="74"/>
      <c r="E192" s="356" t="str">
        <f t="shared" si="2"/>
        <v/>
      </c>
      <c r="F192" s="354" t="b">
        <f>IF(nume_candidat="",FALSE,ISNUMBER(SEARCH(nume_candidat,#REF!)))</f>
        <v>0</v>
      </c>
      <c r="G192" s="355" t="e">
        <f>LEN(#REF!)-LEN(SUBSTITUTE(#REF!,",",""))+1</f>
        <v>#REF!</v>
      </c>
    </row>
    <row r="193" spans="1:7">
      <c r="A193" s="5" t="s">
        <v>250</v>
      </c>
      <c r="B193" s="6"/>
      <c r="C193" s="217"/>
      <c r="D193" s="74"/>
      <c r="E193" s="356" t="str">
        <f t="shared" si="2"/>
        <v/>
      </c>
      <c r="F193" s="354" t="b">
        <f>IF(nume_candidat="",FALSE,ISNUMBER(SEARCH(nume_candidat,#REF!)))</f>
        <v>0</v>
      </c>
      <c r="G193" s="355" t="e">
        <f>LEN(#REF!)-LEN(SUBSTITUTE(#REF!,",",""))+1</f>
        <v>#REF!</v>
      </c>
    </row>
    <row r="194" spans="1:7">
      <c r="A194" s="5" t="s">
        <v>251</v>
      </c>
      <c r="B194" s="6"/>
      <c r="C194" s="217"/>
      <c r="D194" s="74"/>
      <c r="E194" s="356" t="str">
        <f t="shared" si="2"/>
        <v/>
      </c>
      <c r="F194" s="354" t="b">
        <f>IF(nume_candidat="",FALSE,ISNUMBER(SEARCH(nume_candidat,#REF!)))</f>
        <v>0</v>
      </c>
      <c r="G194" s="355" t="e">
        <f>LEN(#REF!)-LEN(SUBSTITUTE(#REF!,",",""))+1</f>
        <v>#REF!</v>
      </c>
    </row>
    <row r="195" spans="1:7">
      <c r="A195" s="5" t="s">
        <v>252</v>
      </c>
      <c r="B195" s="6"/>
      <c r="C195" s="217"/>
      <c r="D195" s="74"/>
      <c r="E195" s="356" t="str">
        <f t="shared" si="2"/>
        <v/>
      </c>
      <c r="F195" s="354" t="b">
        <f>IF(nume_candidat="",FALSE,ISNUMBER(SEARCH(nume_candidat,#REF!)))</f>
        <v>0</v>
      </c>
      <c r="G195" s="355" t="e">
        <f>LEN(#REF!)-LEN(SUBSTITUTE(#REF!,",",""))+1</f>
        <v>#REF!</v>
      </c>
    </row>
    <row r="196" spans="1:7">
      <c r="A196" s="5" t="s">
        <v>253</v>
      </c>
      <c r="B196" s="6"/>
      <c r="C196" s="217"/>
      <c r="D196" s="74"/>
      <c r="E196" s="356" t="str">
        <f t="shared" si="2"/>
        <v/>
      </c>
      <c r="F196" s="354" t="b">
        <f>IF(nume_candidat="",FALSE,ISNUMBER(SEARCH(nume_candidat,#REF!)))</f>
        <v>0</v>
      </c>
      <c r="G196" s="355" t="e">
        <f>LEN(#REF!)-LEN(SUBSTITUTE(#REF!,",",""))+1</f>
        <v>#REF!</v>
      </c>
    </row>
    <row r="197" spans="1:7">
      <c r="A197" s="5" t="s">
        <v>254</v>
      </c>
      <c r="B197" s="6"/>
      <c r="C197" s="217"/>
      <c r="D197" s="74"/>
      <c r="E197" s="356" t="str">
        <f t="shared" si="2"/>
        <v/>
      </c>
      <c r="F197" s="354" t="b">
        <f>IF(nume_candidat="",FALSE,ISNUMBER(SEARCH(nume_candidat,#REF!)))</f>
        <v>0</v>
      </c>
      <c r="G197" s="355" t="e">
        <f>LEN(#REF!)-LEN(SUBSTITUTE(#REF!,",",""))+1</f>
        <v>#REF!</v>
      </c>
    </row>
    <row r="198" spans="1:7">
      <c r="A198" s="5" t="s">
        <v>255</v>
      </c>
      <c r="B198" s="6"/>
      <c r="C198" s="217"/>
      <c r="D198" s="74"/>
      <c r="E198" s="356" t="str">
        <f t="shared" si="2"/>
        <v/>
      </c>
      <c r="F198" s="354" t="b">
        <f>IF(nume_candidat="",FALSE,ISNUMBER(SEARCH(nume_candidat,#REF!)))</f>
        <v>0</v>
      </c>
      <c r="G198" s="355" t="e">
        <f>LEN(#REF!)-LEN(SUBSTITUTE(#REF!,",",""))+1</f>
        <v>#REF!</v>
      </c>
    </row>
    <row r="199" spans="1:7">
      <c r="A199" s="5" t="s">
        <v>256</v>
      </c>
      <c r="B199" s="6"/>
      <c r="C199" s="217"/>
      <c r="D199" s="74"/>
      <c r="E199" s="356" t="str">
        <f t="shared" si="2"/>
        <v/>
      </c>
      <c r="F199" s="354" t="b">
        <f>IF(nume_candidat="",FALSE,ISNUMBER(SEARCH(nume_candidat,#REF!)))</f>
        <v>0</v>
      </c>
      <c r="G199" s="355" t="e">
        <f>LEN(#REF!)-LEN(SUBSTITUTE(#REF!,",",""))+1</f>
        <v>#REF!</v>
      </c>
    </row>
    <row r="200" spans="1:7">
      <c r="A200" s="5" t="s">
        <v>257</v>
      </c>
      <c r="B200" s="6"/>
      <c r="C200" s="217"/>
      <c r="D200" s="74"/>
      <c r="E200" s="356" t="str">
        <f t="shared" si="2"/>
        <v/>
      </c>
      <c r="F200" s="354" t="b">
        <f>IF(nume_candidat="",FALSE,ISNUMBER(SEARCH(nume_candidat,#REF!)))</f>
        <v>0</v>
      </c>
      <c r="G200" s="355" t="e">
        <f>LEN(#REF!)-LEN(SUBSTITUTE(#REF!,",",""))+1</f>
        <v>#REF!</v>
      </c>
    </row>
    <row r="201" spans="1:7">
      <c r="A201" s="5" t="s">
        <v>258</v>
      </c>
      <c r="B201" s="6"/>
      <c r="C201" s="217"/>
      <c r="D201" s="74"/>
      <c r="E201" s="356" t="str">
        <f t="shared" si="2"/>
        <v/>
      </c>
      <c r="F201" s="354" t="b">
        <f>IF(nume_candidat="",FALSE,ISNUMBER(SEARCH(nume_candidat,#REF!)))</f>
        <v>0</v>
      </c>
      <c r="G201" s="355" t="e">
        <f>LEN(#REF!)-LEN(SUBSTITUTE(#REF!,",",""))+1</f>
        <v>#REF!</v>
      </c>
    </row>
    <row r="202" spans="1:7">
      <c r="A202" s="5" t="s">
        <v>259</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c r="A203" s="5" t="s">
        <v>260</v>
      </c>
      <c r="B203" s="6"/>
      <c r="C203" s="217"/>
      <c r="D203" s="74"/>
      <c r="E203" s="356" t="str">
        <f t="shared" si="3"/>
        <v/>
      </c>
      <c r="F203" s="354" t="b">
        <f>IF(nume_candidat="",FALSE,ISNUMBER(SEARCH(nume_candidat,#REF!)))</f>
        <v>0</v>
      </c>
      <c r="G203" s="355" t="e">
        <f>LEN(#REF!)-LEN(SUBSTITUTE(#REF!,",",""))+1</f>
        <v>#REF!</v>
      </c>
    </row>
    <row r="204" spans="1:7">
      <c r="A204" s="5" t="s">
        <v>261</v>
      </c>
      <c r="B204" s="6"/>
      <c r="C204" s="217"/>
      <c r="D204" s="74"/>
      <c r="E204" s="356" t="str">
        <f t="shared" si="3"/>
        <v/>
      </c>
      <c r="F204" s="354" t="b">
        <f>IF(nume_candidat="",FALSE,ISNUMBER(SEARCH(nume_candidat,#REF!)))</f>
        <v>0</v>
      </c>
      <c r="G204" s="355" t="e">
        <f>LEN(#REF!)-LEN(SUBSTITUTE(#REF!,",",""))+1</f>
        <v>#REF!</v>
      </c>
    </row>
    <row r="205" spans="1:7">
      <c r="A205" s="5" t="s">
        <v>262</v>
      </c>
      <c r="B205" s="6"/>
      <c r="C205" s="217"/>
      <c r="D205" s="74"/>
      <c r="E205" s="356" t="str">
        <f t="shared" si="3"/>
        <v/>
      </c>
      <c r="F205" s="354" t="b">
        <f>IF(nume_candidat="",FALSE,ISNUMBER(SEARCH(nume_candidat,#REF!)))</f>
        <v>0</v>
      </c>
      <c r="G205" s="355" t="e">
        <f>LEN(#REF!)-LEN(SUBSTITUTE(#REF!,",",""))+1</f>
        <v>#REF!</v>
      </c>
    </row>
    <row r="206" spans="1:7">
      <c r="A206" s="5" t="s">
        <v>263</v>
      </c>
      <c r="B206" s="6"/>
      <c r="C206" s="217"/>
      <c r="D206" s="74"/>
      <c r="E206" s="356" t="str">
        <f t="shared" si="3"/>
        <v/>
      </c>
      <c r="F206" s="354" t="b">
        <f>IF(nume_candidat="",FALSE,ISNUMBER(SEARCH(nume_candidat,#REF!)))</f>
        <v>0</v>
      </c>
      <c r="G206" s="355" t="e">
        <f>LEN(#REF!)-LEN(SUBSTITUTE(#REF!,",",""))+1</f>
        <v>#REF!</v>
      </c>
    </row>
    <row r="207" spans="1:7">
      <c r="A207" s="5" t="s">
        <v>264</v>
      </c>
      <c r="B207" s="6"/>
      <c r="C207" s="217"/>
      <c r="D207" s="74"/>
      <c r="E207" s="356" t="str">
        <f t="shared" si="3"/>
        <v/>
      </c>
      <c r="F207" s="354" t="b">
        <f>IF(nume_candidat="",FALSE,ISNUMBER(SEARCH(nume_candidat,#REF!)))</f>
        <v>0</v>
      </c>
      <c r="G207" s="355" t="e">
        <f>LEN(#REF!)-LEN(SUBSTITUTE(#REF!,",",""))+1</f>
        <v>#REF!</v>
      </c>
    </row>
    <row r="208" spans="1:7">
      <c r="A208" s="5" t="s">
        <v>265</v>
      </c>
      <c r="B208" s="6"/>
      <c r="C208" s="217"/>
      <c r="D208" s="74"/>
      <c r="E208" s="356" t="str">
        <f t="shared" si="3"/>
        <v/>
      </c>
      <c r="F208" s="354" t="b">
        <f>IF(nume_candidat="",FALSE,ISNUMBER(SEARCH(nume_candidat,#REF!)))</f>
        <v>0</v>
      </c>
      <c r="G208" s="355" t="e">
        <f>LEN(#REF!)-LEN(SUBSTITUTE(#REF!,",",""))+1</f>
        <v>#REF!</v>
      </c>
    </row>
    <row r="209" spans="1:7">
      <c r="A209" s="5" t="s">
        <v>266</v>
      </c>
      <c r="B209" s="6"/>
      <c r="C209" s="217"/>
      <c r="D209" s="74"/>
      <c r="E209" s="356" t="str">
        <f t="shared" si="3"/>
        <v/>
      </c>
      <c r="F209" s="354" t="b">
        <f>IF(nume_candidat="",FALSE,ISNUMBER(SEARCH(nume_candidat,#REF!)))</f>
        <v>0</v>
      </c>
      <c r="G209" s="355" t="e">
        <f>LEN(#REF!)-LEN(SUBSTITUTE(#REF!,",",""))+1</f>
        <v>#REF!</v>
      </c>
    </row>
    <row r="210" spans="1:7">
      <c r="A210" s="5" t="s">
        <v>267</v>
      </c>
      <c r="B210" s="6"/>
      <c r="C210" s="217"/>
      <c r="D210" s="74"/>
      <c r="E210" s="356" t="str">
        <f t="shared" si="3"/>
        <v/>
      </c>
      <c r="F210" s="354" t="b">
        <f>IF(nume_candidat="",FALSE,ISNUMBER(SEARCH(nume_candidat,#REF!)))</f>
        <v>0</v>
      </c>
      <c r="G210" s="355" t="e">
        <f>LEN(#REF!)-LEN(SUBSTITUTE(#REF!,",",""))+1</f>
        <v>#REF!</v>
      </c>
    </row>
    <row r="211" spans="1:7">
      <c r="A211" s="5" t="s">
        <v>268</v>
      </c>
      <c r="B211" s="6"/>
      <c r="C211" s="217"/>
      <c r="D211" s="74"/>
      <c r="E211" s="356" t="str">
        <f t="shared" si="3"/>
        <v/>
      </c>
      <c r="F211" s="354" t="b">
        <f>IF(nume_candidat="",FALSE,ISNUMBER(SEARCH(nume_candidat,#REF!)))</f>
        <v>0</v>
      </c>
      <c r="G211" s="355" t="e">
        <f>LEN(#REF!)-LEN(SUBSTITUTE(#REF!,",",""))+1</f>
        <v>#REF!</v>
      </c>
    </row>
    <row r="212" spans="1:7">
      <c r="A212" s="5" t="s">
        <v>269</v>
      </c>
      <c r="B212" s="6"/>
      <c r="C212" s="217"/>
      <c r="D212" s="74"/>
      <c r="E212" s="356" t="str">
        <f t="shared" si="3"/>
        <v/>
      </c>
      <c r="F212" s="354" t="b">
        <f>IF(nume_candidat="",FALSE,ISNUMBER(SEARCH(nume_candidat,#REF!)))</f>
        <v>0</v>
      </c>
      <c r="G212" s="355" t="e">
        <f>LEN(#REF!)-LEN(SUBSTITUTE(#REF!,",",""))+1</f>
        <v>#REF!</v>
      </c>
    </row>
    <row r="213" spans="1:7">
      <c r="A213" s="5" t="s">
        <v>270</v>
      </c>
      <c r="B213" s="6"/>
      <c r="C213" s="217"/>
      <c r="D213" s="74"/>
      <c r="E213" s="356" t="str">
        <f t="shared" si="3"/>
        <v/>
      </c>
      <c r="F213" s="354" t="b">
        <f>IF(nume_candidat="",FALSE,ISNUMBER(SEARCH(nume_candidat,#REF!)))</f>
        <v>0</v>
      </c>
      <c r="G213" s="355" t="e">
        <f>LEN(#REF!)-LEN(SUBSTITUTE(#REF!,",",""))+1</f>
        <v>#REF!</v>
      </c>
    </row>
    <row r="214" spans="1:7">
      <c r="A214" s="5" t="s">
        <v>271</v>
      </c>
      <c r="B214" s="6"/>
      <c r="C214" s="217"/>
      <c r="D214" s="74"/>
      <c r="E214" s="356" t="str">
        <f t="shared" si="3"/>
        <v/>
      </c>
      <c r="F214" s="354" t="b">
        <f>IF(nume_candidat="",FALSE,ISNUMBER(SEARCH(nume_candidat,#REF!)))</f>
        <v>0</v>
      </c>
      <c r="G214" s="355" t="e">
        <f>LEN(#REF!)-LEN(SUBSTITUTE(#REF!,",",""))+1</f>
        <v>#REF!</v>
      </c>
    </row>
    <row r="215" spans="1:7">
      <c r="A215" s="5" t="s">
        <v>272</v>
      </c>
      <c r="B215" s="6"/>
      <c r="C215" s="217"/>
      <c r="D215" s="74"/>
      <c r="E215" s="356" t="str">
        <f t="shared" si="3"/>
        <v/>
      </c>
      <c r="F215" s="354" t="b">
        <f>IF(nume_candidat="",FALSE,ISNUMBER(SEARCH(nume_candidat,#REF!)))</f>
        <v>0</v>
      </c>
      <c r="G215" s="355" t="e">
        <f>LEN(#REF!)-LEN(SUBSTITUTE(#REF!,",",""))+1</f>
        <v>#REF!</v>
      </c>
    </row>
    <row r="216" spans="1:7">
      <c r="A216" s="5" t="s">
        <v>273</v>
      </c>
      <c r="B216" s="6"/>
      <c r="C216" s="217"/>
      <c r="D216" s="74"/>
      <c r="E216" s="356" t="str">
        <f t="shared" si="3"/>
        <v/>
      </c>
      <c r="F216" s="354" t="b">
        <f>IF(nume_candidat="",FALSE,ISNUMBER(SEARCH(nume_candidat,#REF!)))</f>
        <v>0</v>
      </c>
      <c r="G216" s="355" t="e">
        <f>LEN(#REF!)-LEN(SUBSTITUTE(#REF!,",",""))+1</f>
        <v>#REF!</v>
      </c>
    </row>
    <row r="217" spans="1:7">
      <c r="A217" s="5" t="s">
        <v>274</v>
      </c>
      <c r="B217" s="6"/>
      <c r="C217" s="217"/>
      <c r="D217" s="74"/>
      <c r="E217" s="356" t="str">
        <f t="shared" si="3"/>
        <v/>
      </c>
      <c r="F217" s="354" t="b">
        <f>IF(nume_candidat="",FALSE,ISNUMBER(SEARCH(nume_candidat,#REF!)))</f>
        <v>0</v>
      </c>
      <c r="G217" s="355" t="e">
        <f>LEN(#REF!)-LEN(SUBSTITUTE(#REF!,",",""))+1</f>
        <v>#REF!</v>
      </c>
    </row>
    <row r="218" spans="1:7">
      <c r="A218" s="5" t="s">
        <v>275</v>
      </c>
      <c r="B218" s="6"/>
      <c r="C218" s="217"/>
      <c r="D218" s="74"/>
      <c r="E218" s="356" t="str">
        <f t="shared" si="3"/>
        <v/>
      </c>
      <c r="F218" s="354" t="b">
        <f>IF(nume_candidat="",FALSE,ISNUMBER(SEARCH(nume_candidat,#REF!)))</f>
        <v>0</v>
      </c>
      <c r="G218" s="355" t="e">
        <f>LEN(#REF!)-LEN(SUBSTITUTE(#REF!,",",""))+1</f>
        <v>#REF!</v>
      </c>
    </row>
    <row r="219" spans="1:7">
      <c r="A219" s="5" t="s">
        <v>276</v>
      </c>
      <c r="B219" s="6"/>
      <c r="C219" s="217"/>
      <c r="D219" s="74"/>
      <c r="E219" s="356" t="str">
        <f t="shared" si="3"/>
        <v/>
      </c>
      <c r="F219" s="354" t="b">
        <f>IF(nume_candidat="",FALSE,ISNUMBER(SEARCH(nume_candidat,#REF!)))</f>
        <v>0</v>
      </c>
      <c r="G219" s="355" t="e">
        <f>LEN(#REF!)-LEN(SUBSTITUTE(#REF!,",",""))+1</f>
        <v>#REF!</v>
      </c>
    </row>
    <row r="220" spans="1:7">
      <c r="A220" s="5" t="s">
        <v>277</v>
      </c>
      <c r="B220" s="6"/>
      <c r="C220" s="217"/>
      <c r="D220" s="74"/>
      <c r="E220" s="356" t="str">
        <f t="shared" si="3"/>
        <v/>
      </c>
      <c r="F220" s="354" t="b">
        <f>IF(nume_candidat="",FALSE,ISNUMBER(SEARCH(nume_candidat,#REF!)))</f>
        <v>0</v>
      </c>
      <c r="G220" s="355" t="e">
        <f>LEN(#REF!)-LEN(SUBSTITUTE(#REF!,",",""))+1</f>
        <v>#REF!</v>
      </c>
    </row>
    <row r="221" spans="1:7">
      <c r="A221" s="5" t="s">
        <v>278</v>
      </c>
      <c r="B221" s="6"/>
      <c r="C221" s="217"/>
      <c r="D221" s="74"/>
      <c r="E221" s="356" t="str">
        <f t="shared" si="3"/>
        <v/>
      </c>
      <c r="F221" s="354" t="b">
        <f>IF(nume_candidat="",FALSE,ISNUMBER(SEARCH(nume_candidat,#REF!)))</f>
        <v>0</v>
      </c>
      <c r="G221" s="355" t="e">
        <f>LEN(#REF!)-LEN(SUBSTITUTE(#REF!,",",""))+1</f>
        <v>#REF!</v>
      </c>
    </row>
    <row r="222" spans="1:7">
      <c r="A222" s="5" t="s">
        <v>279</v>
      </c>
      <c r="B222" s="6"/>
      <c r="C222" s="217"/>
      <c r="D222" s="74"/>
      <c r="E222" s="356" t="str">
        <f t="shared" si="3"/>
        <v/>
      </c>
      <c r="F222" s="354" t="b">
        <f>IF(nume_candidat="",FALSE,ISNUMBER(SEARCH(nume_candidat,#REF!)))</f>
        <v>0</v>
      </c>
      <c r="G222" s="355" t="e">
        <f>LEN(#REF!)-LEN(SUBSTITUTE(#REF!,",",""))+1</f>
        <v>#REF!</v>
      </c>
    </row>
    <row r="223" spans="1:7">
      <c r="A223" s="5" t="s">
        <v>280</v>
      </c>
      <c r="B223" s="6"/>
      <c r="C223" s="217"/>
      <c r="D223" s="74"/>
      <c r="E223" s="356" t="str">
        <f t="shared" si="3"/>
        <v/>
      </c>
      <c r="F223" s="354" t="b">
        <f>IF(nume_candidat="",FALSE,ISNUMBER(SEARCH(nume_candidat,#REF!)))</f>
        <v>0</v>
      </c>
      <c r="G223" s="355" t="e">
        <f>LEN(#REF!)-LEN(SUBSTITUTE(#REF!,",",""))+1</f>
        <v>#REF!</v>
      </c>
    </row>
    <row r="224" spans="1:7">
      <c r="A224" s="5" t="s">
        <v>281</v>
      </c>
      <c r="B224" s="6"/>
      <c r="C224" s="217"/>
      <c r="D224" s="74"/>
      <c r="E224" s="356" t="str">
        <f t="shared" si="3"/>
        <v/>
      </c>
      <c r="F224" s="354" t="b">
        <f>IF(nume_candidat="",FALSE,ISNUMBER(SEARCH(nume_candidat,#REF!)))</f>
        <v>0</v>
      </c>
      <c r="G224" s="355" t="e">
        <f>LEN(#REF!)-LEN(SUBSTITUTE(#REF!,",",""))+1</f>
        <v>#REF!</v>
      </c>
    </row>
    <row r="225" spans="1:7">
      <c r="A225" s="5" t="s">
        <v>282</v>
      </c>
      <c r="B225" s="6"/>
      <c r="C225" s="217"/>
      <c r="D225" s="74"/>
      <c r="E225" s="356" t="str">
        <f t="shared" si="3"/>
        <v/>
      </c>
      <c r="F225" s="354" t="b">
        <f>IF(nume_candidat="",FALSE,ISNUMBER(SEARCH(nume_candidat,#REF!)))</f>
        <v>0</v>
      </c>
      <c r="G225" s="355" t="e">
        <f>LEN(#REF!)-LEN(SUBSTITUTE(#REF!,",",""))+1</f>
        <v>#REF!</v>
      </c>
    </row>
    <row r="226" spans="1:7">
      <c r="A226" s="5" t="s">
        <v>283</v>
      </c>
      <c r="B226" s="6"/>
      <c r="C226" s="217"/>
      <c r="D226" s="74"/>
      <c r="E226" s="356" t="str">
        <f t="shared" si="3"/>
        <v/>
      </c>
      <c r="F226" s="354" t="b">
        <f>IF(nume_candidat="",FALSE,ISNUMBER(SEARCH(nume_candidat,#REF!)))</f>
        <v>0</v>
      </c>
      <c r="G226" s="355" t="e">
        <f>LEN(#REF!)-LEN(SUBSTITUTE(#REF!,",",""))+1</f>
        <v>#REF!</v>
      </c>
    </row>
    <row r="227" spans="1:7">
      <c r="A227" s="5" t="s">
        <v>284</v>
      </c>
      <c r="B227" s="6"/>
      <c r="C227" s="217"/>
      <c r="D227" s="74"/>
      <c r="E227" s="356" t="str">
        <f t="shared" si="3"/>
        <v/>
      </c>
      <c r="F227" s="354" t="b">
        <f>IF(nume_candidat="",FALSE,ISNUMBER(SEARCH(nume_candidat,#REF!)))</f>
        <v>0</v>
      </c>
      <c r="G227" s="355" t="e">
        <f>LEN(#REF!)-LEN(SUBSTITUTE(#REF!,",",""))+1</f>
        <v>#REF!</v>
      </c>
    </row>
    <row r="228" spans="1:7">
      <c r="A228" s="5" t="s">
        <v>285</v>
      </c>
      <c r="B228" s="6"/>
      <c r="C228" s="217"/>
      <c r="D228" s="74"/>
      <c r="E228" s="356" t="str">
        <f t="shared" si="3"/>
        <v/>
      </c>
      <c r="F228" s="354" t="b">
        <f>IF(nume_candidat="",FALSE,ISNUMBER(SEARCH(nume_candidat,#REF!)))</f>
        <v>0</v>
      </c>
      <c r="G228" s="355" t="e">
        <f>LEN(#REF!)-LEN(SUBSTITUTE(#REF!,",",""))+1</f>
        <v>#REF!</v>
      </c>
    </row>
    <row r="229" spans="1:7">
      <c r="A229" s="5" t="s">
        <v>286</v>
      </c>
      <c r="B229" s="6"/>
      <c r="C229" s="217"/>
      <c r="D229" s="74"/>
      <c r="E229" s="356" t="str">
        <f t="shared" si="3"/>
        <v/>
      </c>
      <c r="F229" s="354" t="b">
        <f>IF(nume_candidat="",FALSE,ISNUMBER(SEARCH(nume_candidat,#REF!)))</f>
        <v>0</v>
      </c>
      <c r="G229" s="355" t="e">
        <f>LEN(#REF!)-LEN(SUBSTITUTE(#REF!,",",""))+1</f>
        <v>#REF!</v>
      </c>
    </row>
    <row r="230" spans="1:7">
      <c r="A230" s="5" t="s">
        <v>287</v>
      </c>
      <c r="B230" s="6"/>
      <c r="C230" s="217"/>
      <c r="D230" s="74"/>
      <c r="E230" s="356" t="str">
        <f t="shared" si="3"/>
        <v/>
      </c>
      <c r="F230" s="354" t="b">
        <f>IF(nume_candidat="",FALSE,ISNUMBER(SEARCH(nume_candidat,#REF!)))</f>
        <v>0</v>
      </c>
      <c r="G230" s="355" t="e">
        <f>LEN(#REF!)-LEN(SUBSTITUTE(#REF!,",",""))+1</f>
        <v>#REF!</v>
      </c>
    </row>
    <row r="231" spans="1:7">
      <c r="A231" s="5" t="s">
        <v>288</v>
      </c>
      <c r="B231" s="6"/>
      <c r="C231" s="217"/>
      <c r="D231" s="74"/>
      <c r="E231" s="356" t="str">
        <f t="shared" si="3"/>
        <v/>
      </c>
      <c r="F231" s="354" t="b">
        <f>IF(nume_candidat="",FALSE,ISNUMBER(SEARCH(nume_candidat,#REF!)))</f>
        <v>0</v>
      </c>
      <c r="G231" s="355" t="e">
        <f>LEN(#REF!)-LEN(SUBSTITUTE(#REF!,",",""))+1</f>
        <v>#REF!</v>
      </c>
    </row>
    <row r="232" spans="1:7">
      <c r="A232" s="5" t="s">
        <v>289</v>
      </c>
      <c r="B232" s="6"/>
      <c r="C232" s="217"/>
      <c r="D232" s="74"/>
      <c r="E232" s="356" t="str">
        <f t="shared" si="3"/>
        <v/>
      </c>
      <c r="F232" s="354" t="b">
        <f>IF(nume_candidat="",FALSE,ISNUMBER(SEARCH(nume_candidat,#REF!)))</f>
        <v>0</v>
      </c>
      <c r="G232" s="355" t="e">
        <f>LEN(#REF!)-LEN(SUBSTITUTE(#REF!,",",""))+1</f>
        <v>#REF!</v>
      </c>
    </row>
    <row r="233" spans="1:7">
      <c r="A233" s="5" t="s">
        <v>290</v>
      </c>
      <c r="B233" s="6"/>
      <c r="C233" s="217"/>
      <c r="D233" s="74"/>
      <c r="E233" s="356" t="str">
        <f t="shared" si="3"/>
        <v/>
      </c>
      <c r="F233" s="354" t="b">
        <f>IF(nume_candidat="",FALSE,ISNUMBER(SEARCH(nume_candidat,#REF!)))</f>
        <v>0</v>
      </c>
      <c r="G233" s="355" t="e">
        <f>LEN(#REF!)-LEN(SUBSTITUTE(#REF!,",",""))+1</f>
        <v>#REF!</v>
      </c>
    </row>
    <row r="234" spans="1:7">
      <c r="A234" s="5" t="s">
        <v>291</v>
      </c>
      <c r="B234" s="6"/>
      <c r="C234" s="217"/>
      <c r="D234" s="74"/>
      <c r="E234" s="356" t="str">
        <f t="shared" si="3"/>
        <v/>
      </c>
      <c r="F234" s="354" t="b">
        <f>IF(nume_candidat="",FALSE,ISNUMBER(SEARCH(nume_candidat,#REF!)))</f>
        <v>0</v>
      </c>
      <c r="G234" s="355" t="e">
        <f>LEN(#REF!)-LEN(SUBSTITUTE(#REF!,",",""))+1</f>
        <v>#REF!</v>
      </c>
    </row>
    <row r="235" spans="1:7">
      <c r="A235" s="5" t="s">
        <v>292</v>
      </c>
      <c r="B235" s="6"/>
      <c r="C235" s="217"/>
      <c r="D235" s="74"/>
      <c r="E235" s="356" t="str">
        <f t="shared" si="3"/>
        <v/>
      </c>
      <c r="F235" s="354" t="b">
        <f>IF(nume_candidat="",FALSE,ISNUMBER(SEARCH(nume_candidat,#REF!)))</f>
        <v>0</v>
      </c>
      <c r="G235" s="355" t="e">
        <f>LEN(#REF!)-LEN(SUBSTITUTE(#REF!,",",""))+1</f>
        <v>#REF!</v>
      </c>
    </row>
    <row r="236" spans="1:7">
      <c r="A236" s="5" t="s">
        <v>293</v>
      </c>
      <c r="B236" s="6"/>
      <c r="C236" s="217"/>
      <c r="D236" s="74"/>
      <c r="E236" s="356" t="str">
        <f t="shared" si="3"/>
        <v/>
      </c>
      <c r="F236" s="354" t="b">
        <f>IF(nume_candidat="",FALSE,ISNUMBER(SEARCH(nume_candidat,#REF!)))</f>
        <v>0</v>
      </c>
      <c r="G236" s="355" t="e">
        <f>LEN(#REF!)-LEN(SUBSTITUTE(#REF!,",",""))+1</f>
        <v>#REF!</v>
      </c>
    </row>
    <row r="237" spans="1:7">
      <c r="A237" s="5" t="s">
        <v>294</v>
      </c>
      <c r="B237" s="6"/>
      <c r="C237" s="217"/>
      <c r="D237" s="74"/>
      <c r="E237" s="356" t="str">
        <f t="shared" si="3"/>
        <v/>
      </c>
      <c r="F237" s="354" t="b">
        <f>IF(nume_candidat="",FALSE,ISNUMBER(SEARCH(nume_candidat,#REF!)))</f>
        <v>0</v>
      </c>
      <c r="G237" s="355" t="e">
        <f>LEN(#REF!)-LEN(SUBSTITUTE(#REF!,",",""))+1</f>
        <v>#REF!</v>
      </c>
    </row>
    <row r="238" spans="1:7">
      <c r="A238" s="5" t="s">
        <v>295</v>
      </c>
      <c r="B238" s="6"/>
      <c r="C238" s="217"/>
      <c r="D238" s="74"/>
      <c r="E238" s="356" t="str">
        <f t="shared" si="3"/>
        <v/>
      </c>
      <c r="F238" s="354" t="b">
        <f>IF(nume_candidat="",FALSE,ISNUMBER(SEARCH(nume_candidat,#REF!)))</f>
        <v>0</v>
      </c>
      <c r="G238" s="355" t="e">
        <f>LEN(#REF!)-LEN(SUBSTITUTE(#REF!,",",""))+1</f>
        <v>#REF!</v>
      </c>
    </row>
    <row r="239" spans="1:7">
      <c r="A239" s="5" t="s">
        <v>296</v>
      </c>
      <c r="B239" s="6"/>
      <c r="C239" s="217"/>
      <c r="D239" s="74"/>
      <c r="E239" s="356" t="str">
        <f t="shared" si="3"/>
        <v/>
      </c>
      <c r="F239" s="354" t="b">
        <f>IF(nume_candidat="",FALSE,ISNUMBER(SEARCH(nume_candidat,#REF!)))</f>
        <v>0</v>
      </c>
      <c r="G239" s="355" t="e">
        <f>LEN(#REF!)-LEN(SUBSTITUTE(#REF!,",",""))+1</f>
        <v>#REF!</v>
      </c>
    </row>
    <row r="240" spans="1:7">
      <c r="A240" s="5" t="s">
        <v>297</v>
      </c>
      <c r="B240" s="6"/>
      <c r="C240" s="217"/>
      <c r="D240" s="74"/>
      <c r="E240" s="356" t="str">
        <f t="shared" si="3"/>
        <v/>
      </c>
      <c r="F240" s="354" t="b">
        <f>IF(nume_candidat="",FALSE,ISNUMBER(SEARCH(nume_candidat,#REF!)))</f>
        <v>0</v>
      </c>
      <c r="G240" s="355" t="e">
        <f>LEN(#REF!)-LEN(SUBSTITUTE(#REF!,",",""))+1</f>
        <v>#REF!</v>
      </c>
    </row>
    <row r="241" spans="1:7">
      <c r="A241" s="5" t="s">
        <v>298</v>
      </c>
      <c r="B241" s="6"/>
      <c r="C241" s="217"/>
      <c r="D241" s="74"/>
      <c r="E241" s="356" t="str">
        <f t="shared" si="3"/>
        <v/>
      </c>
      <c r="F241" s="354" t="b">
        <f>IF(nume_candidat="",FALSE,ISNUMBER(SEARCH(nume_candidat,#REF!)))</f>
        <v>0</v>
      </c>
      <c r="G241" s="355" t="e">
        <f>LEN(#REF!)-LEN(SUBSTITUTE(#REF!,",",""))+1</f>
        <v>#REF!</v>
      </c>
    </row>
    <row r="242" spans="1:7">
      <c r="A242" s="5" t="s">
        <v>299</v>
      </c>
      <c r="B242" s="6"/>
      <c r="C242" s="217"/>
      <c r="D242" s="74"/>
      <c r="E242" s="356" t="str">
        <f t="shared" si="3"/>
        <v/>
      </c>
      <c r="F242" s="354" t="b">
        <f>IF(nume_candidat="",FALSE,ISNUMBER(SEARCH(nume_candidat,#REF!)))</f>
        <v>0</v>
      </c>
      <c r="G242" s="355" t="e">
        <f>LEN(#REF!)-LEN(SUBSTITUTE(#REF!,",",""))+1</f>
        <v>#REF!</v>
      </c>
    </row>
    <row r="243" spans="1:7">
      <c r="A243" s="5" t="s">
        <v>300</v>
      </c>
      <c r="B243" s="6"/>
      <c r="C243" s="217"/>
      <c r="D243" s="74"/>
      <c r="E243" s="356" t="str">
        <f t="shared" si="3"/>
        <v/>
      </c>
      <c r="F243" s="354" t="b">
        <f>IF(nume_candidat="",FALSE,ISNUMBER(SEARCH(nume_candidat,#REF!)))</f>
        <v>0</v>
      </c>
      <c r="G243" s="355" t="e">
        <f>LEN(#REF!)-LEN(SUBSTITUTE(#REF!,",",""))+1</f>
        <v>#REF!</v>
      </c>
    </row>
    <row r="244" spans="1:7">
      <c r="A244" s="5" t="s">
        <v>301</v>
      </c>
      <c r="B244" s="6"/>
      <c r="C244" s="217"/>
      <c r="D244" s="74"/>
      <c r="E244" s="356" t="str">
        <f t="shared" si="3"/>
        <v/>
      </c>
      <c r="F244" s="354" t="b">
        <f>IF(nume_candidat="",FALSE,ISNUMBER(SEARCH(nume_candidat,#REF!)))</f>
        <v>0</v>
      </c>
      <c r="G244" s="355" t="e">
        <f>LEN(#REF!)-LEN(SUBSTITUTE(#REF!,",",""))+1</f>
        <v>#REF!</v>
      </c>
    </row>
    <row r="245" spans="1:7">
      <c r="A245" s="5" t="s">
        <v>302</v>
      </c>
      <c r="B245" s="6"/>
      <c r="C245" s="217"/>
      <c r="D245" s="74"/>
      <c r="E245" s="356" t="str">
        <f t="shared" si="3"/>
        <v/>
      </c>
      <c r="F245" s="354" t="b">
        <f>IF(nume_candidat="",FALSE,ISNUMBER(SEARCH(nume_candidat,#REF!)))</f>
        <v>0</v>
      </c>
      <c r="G245" s="355" t="e">
        <f>LEN(#REF!)-LEN(SUBSTITUTE(#REF!,",",""))+1</f>
        <v>#REF!</v>
      </c>
    </row>
    <row r="246" spans="1:7">
      <c r="A246" s="5" t="s">
        <v>303</v>
      </c>
      <c r="B246" s="6"/>
      <c r="C246" s="217"/>
      <c r="D246" s="74"/>
      <c r="E246" s="356" t="str">
        <f t="shared" si="3"/>
        <v/>
      </c>
      <c r="F246" s="354" t="b">
        <f>IF(nume_candidat="",FALSE,ISNUMBER(SEARCH(nume_candidat,#REF!)))</f>
        <v>0</v>
      </c>
      <c r="G246" s="355" t="e">
        <f>LEN(#REF!)-LEN(SUBSTITUTE(#REF!,",",""))+1</f>
        <v>#REF!</v>
      </c>
    </row>
    <row r="247" spans="1:7">
      <c r="A247" s="5" t="s">
        <v>304</v>
      </c>
      <c r="B247" s="6"/>
      <c r="C247" s="217"/>
      <c r="D247" s="74"/>
      <c r="E247" s="356" t="str">
        <f t="shared" si="3"/>
        <v/>
      </c>
      <c r="F247" s="354" t="b">
        <f>IF(nume_candidat="",FALSE,ISNUMBER(SEARCH(nume_candidat,#REF!)))</f>
        <v>0</v>
      </c>
      <c r="G247" s="355" t="e">
        <f>LEN(#REF!)-LEN(SUBSTITUTE(#REF!,",",""))+1</f>
        <v>#REF!</v>
      </c>
    </row>
    <row r="248" spans="1:7">
      <c r="A248" s="5" t="s">
        <v>305</v>
      </c>
      <c r="B248" s="6"/>
      <c r="C248" s="217"/>
      <c r="D248" s="74"/>
      <c r="E248" s="356" t="str">
        <f t="shared" si="3"/>
        <v/>
      </c>
      <c r="F248" s="354" t="b">
        <f>IF(nume_candidat="",FALSE,ISNUMBER(SEARCH(nume_candidat,#REF!)))</f>
        <v>0</v>
      </c>
      <c r="G248" s="355" t="e">
        <f>LEN(#REF!)-LEN(SUBSTITUTE(#REF!,",",""))+1</f>
        <v>#REF!</v>
      </c>
    </row>
    <row r="249" spans="1:7">
      <c r="A249" s="5" t="s">
        <v>306</v>
      </c>
      <c r="B249" s="6"/>
      <c r="C249" s="217"/>
      <c r="D249" s="74"/>
      <c r="E249" s="356" t="str">
        <f t="shared" si="3"/>
        <v/>
      </c>
      <c r="F249" s="354" t="b">
        <f>IF(nume_candidat="",FALSE,ISNUMBER(SEARCH(nume_candidat,#REF!)))</f>
        <v>0</v>
      </c>
      <c r="G249" s="355" t="e">
        <f>LEN(#REF!)-LEN(SUBSTITUTE(#REF!,",",""))+1</f>
        <v>#REF!</v>
      </c>
    </row>
    <row r="250" spans="1:7">
      <c r="A250" s="5" t="s">
        <v>307</v>
      </c>
      <c r="B250" s="6"/>
      <c r="C250" s="217"/>
      <c r="D250" s="74"/>
      <c r="E250" s="356" t="str">
        <f t="shared" si="3"/>
        <v/>
      </c>
      <c r="F250" s="354" t="b">
        <f>IF(nume_candidat="",FALSE,ISNUMBER(SEARCH(nume_candidat,#REF!)))</f>
        <v>0</v>
      </c>
      <c r="G250" s="355" t="e">
        <f>LEN(#REF!)-LEN(SUBSTITUTE(#REF!,",",""))+1</f>
        <v>#REF!</v>
      </c>
    </row>
    <row r="251" spans="1:7">
      <c r="A251" s="5" t="s">
        <v>308</v>
      </c>
      <c r="B251" s="6"/>
      <c r="C251" s="217"/>
      <c r="D251" s="74"/>
      <c r="E251" s="356" t="str">
        <f t="shared" si="3"/>
        <v/>
      </c>
      <c r="F251" s="354" t="b">
        <f>IF(nume_candidat="",FALSE,ISNUMBER(SEARCH(nume_candidat,#REF!)))</f>
        <v>0</v>
      </c>
      <c r="G251" s="355" t="e">
        <f>LEN(#REF!)-LEN(SUBSTITUTE(#REF!,",",""))+1</f>
        <v>#REF!</v>
      </c>
    </row>
    <row r="252" spans="1:7">
      <c r="A252" s="5" t="s">
        <v>309</v>
      </c>
      <c r="B252" s="6"/>
      <c r="C252" s="217"/>
      <c r="D252" s="74"/>
      <c r="E252" s="356" t="str">
        <f t="shared" si="3"/>
        <v/>
      </c>
      <c r="F252" s="354" t="b">
        <f>IF(nume_candidat="",FALSE,ISNUMBER(SEARCH(nume_candidat,#REF!)))</f>
        <v>0</v>
      </c>
      <c r="G252" s="355" t="e">
        <f>LEN(#REF!)-LEN(SUBSTITUTE(#REF!,",",""))+1</f>
        <v>#REF!</v>
      </c>
    </row>
    <row r="253" spans="1:7">
      <c r="A253" s="5" t="s">
        <v>310</v>
      </c>
      <c r="B253" s="6"/>
      <c r="C253" s="217"/>
      <c r="D253" s="74"/>
      <c r="E253" s="356" t="str">
        <f t="shared" si="3"/>
        <v/>
      </c>
      <c r="F253" s="354" t="b">
        <f>IF(nume_candidat="",FALSE,ISNUMBER(SEARCH(nume_candidat,#REF!)))</f>
        <v>0</v>
      </c>
      <c r="G253" s="355" t="e">
        <f>LEN(#REF!)-LEN(SUBSTITUTE(#REF!,",",""))+1</f>
        <v>#REF!</v>
      </c>
    </row>
    <row r="254" spans="1:7">
      <c r="A254" s="5" t="s">
        <v>311</v>
      </c>
      <c r="B254" s="6"/>
      <c r="C254" s="217"/>
      <c r="D254" s="74"/>
      <c r="E254" s="356" t="str">
        <f t="shared" si="3"/>
        <v/>
      </c>
      <c r="F254" s="354" t="b">
        <f>IF(nume_candidat="",FALSE,ISNUMBER(SEARCH(nume_candidat,#REF!)))</f>
        <v>0</v>
      </c>
      <c r="G254" s="355" t="e">
        <f>LEN(#REF!)-LEN(SUBSTITUTE(#REF!,",",""))+1</f>
        <v>#REF!</v>
      </c>
    </row>
    <row r="255" spans="1:7">
      <c r="A255" s="5" t="s">
        <v>312</v>
      </c>
      <c r="B255" s="6"/>
      <c r="C255" s="217"/>
      <c r="D255" s="74"/>
      <c r="E255" s="356" t="str">
        <f t="shared" si="3"/>
        <v/>
      </c>
      <c r="F255" s="354" t="b">
        <f>IF(nume_candidat="",FALSE,ISNUMBER(SEARCH(nume_candidat,#REF!)))</f>
        <v>0</v>
      </c>
      <c r="G255" s="355" t="e">
        <f>LEN(#REF!)-LEN(SUBSTITUTE(#REF!,",",""))+1</f>
        <v>#REF!</v>
      </c>
    </row>
    <row r="256" spans="1:7">
      <c r="A256" s="5" t="s">
        <v>313</v>
      </c>
      <c r="B256" s="6"/>
      <c r="C256" s="217"/>
      <c r="D256" s="74"/>
      <c r="E256" s="356" t="str">
        <f t="shared" si="3"/>
        <v/>
      </c>
      <c r="F256" s="354" t="b">
        <f>IF(nume_candidat="",FALSE,ISNUMBER(SEARCH(nume_candidat,#REF!)))</f>
        <v>0</v>
      </c>
      <c r="G256" s="355" t="e">
        <f>LEN(#REF!)-LEN(SUBSTITUTE(#REF!,",",""))+1</f>
        <v>#REF!</v>
      </c>
    </row>
    <row r="257" spans="1:7">
      <c r="A257" s="5" t="s">
        <v>314</v>
      </c>
      <c r="B257" s="6"/>
      <c r="C257" s="217"/>
      <c r="D257" s="74"/>
      <c r="E257" s="356" t="str">
        <f t="shared" si="3"/>
        <v/>
      </c>
      <c r="F257" s="354" t="b">
        <f>IF(nume_candidat="",FALSE,ISNUMBER(SEARCH(nume_candidat,#REF!)))</f>
        <v>0</v>
      </c>
      <c r="G257" s="355" t="e">
        <f>LEN(#REF!)-LEN(SUBSTITUTE(#REF!,",",""))+1</f>
        <v>#REF!</v>
      </c>
    </row>
    <row r="258" spans="1:7">
      <c r="A258" s="5" t="s">
        <v>315</v>
      </c>
      <c r="B258" s="6"/>
      <c r="C258" s="217"/>
      <c r="D258" s="74"/>
      <c r="E258" s="356" t="str">
        <f t="shared" si="3"/>
        <v/>
      </c>
      <c r="F258" s="354" t="b">
        <f>IF(nume_candidat="",FALSE,ISNUMBER(SEARCH(nume_candidat,#REF!)))</f>
        <v>0</v>
      </c>
      <c r="G258" s="355" t="e">
        <f>LEN(#REF!)-LEN(SUBSTITUTE(#REF!,",",""))+1</f>
        <v>#REF!</v>
      </c>
    </row>
    <row r="259" spans="1:7">
      <c r="A259" s="5" t="s">
        <v>316</v>
      </c>
      <c r="B259" s="6"/>
      <c r="C259" s="217"/>
      <c r="D259" s="74"/>
      <c r="E259" s="356" t="str">
        <f t="shared" si="3"/>
        <v/>
      </c>
      <c r="F259" s="354" t="b">
        <f>IF(nume_candidat="",FALSE,ISNUMBER(SEARCH(nume_candidat,#REF!)))</f>
        <v>0</v>
      </c>
      <c r="G259" s="355" t="e">
        <f>LEN(#REF!)-LEN(SUBSTITUTE(#REF!,",",""))+1</f>
        <v>#REF!</v>
      </c>
    </row>
  </sheetData>
  <sheetProtection algorithmName="SHA-512" hashValue="iAAmV3PjFC0ntgbnwuKvU4tDRohAkT7a7KPO1Lbx39AkAk0P+wTD77TWpubVLzSAtKSfPVTIPfJOJhtqB5T8HQ==" saltValue="jIrptFy74XOi+qEuzqGa8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I7" sqref="I7"/>
    </sheetView>
  </sheetViews>
  <sheetFormatPr defaultColWidth="9.08984375" defaultRowHeight="15.5"/>
  <cols>
    <col min="1" max="1" width="5.6328125" style="64" customWidth="1"/>
    <col min="2" max="2" width="42.90625" style="64" customWidth="1"/>
    <col min="3" max="3" width="10.08984375" style="64" customWidth="1"/>
    <col min="4" max="4" width="31.90625" style="64" customWidth="1"/>
    <col min="5" max="5" width="13.6328125" style="64" customWidth="1"/>
    <col min="6" max="6" width="10.6328125" style="71" hidden="1" customWidth="1"/>
    <col min="7" max="7" width="9.08984375" style="64" hidden="1" customWidth="1"/>
    <col min="8" max="16384" width="9.08984375" style="64"/>
  </cols>
  <sheetData>
    <row r="1" spans="1:7" s="60" customFormat="1">
      <c r="A1" s="59" t="s">
        <v>483</v>
      </c>
      <c r="D1" s="61"/>
      <c r="E1" s="61"/>
      <c r="F1" s="62"/>
    </row>
    <row r="2" spans="1:7" s="60" customFormat="1">
      <c r="A2" s="610" t="s">
        <v>450</v>
      </c>
      <c r="B2" s="610"/>
      <c r="D2" s="61"/>
      <c r="E2" s="61"/>
      <c r="F2" s="62"/>
    </row>
    <row r="3" spans="1:7">
      <c r="A3" s="611" t="s">
        <v>905</v>
      </c>
      <c r="B3" s="611"/>
      <c r="C3" s="611"/>
      <c r="D3" s="611"/>
      <c r="E3" s="611"/>
      <c r="F3" s="64"/>
    </row>
    <row r="4" spans="1:7" ht="105.75" customHeight="1">
      <c r="A4" s="560" t="s">
        <v>942</v>
      </c>
      <c r="B4" s="560"/>
      <c r="C4" s="560"/>
      <c r="D4" s="560"/>
      <c r="E4" s="560"/>
      <c r="F4" s="291"/>
    </row>
    <row r="5" spans="1:7" s="60" customFormat="1" ht="13.5" customHeight="1">
      <c r="A5" s="64"/>
      <c r="B5" s="64"/>
      <c r="C5" s="82"/>
      <c r="D5" s="64"/>
      <c r="E5" s="347" t="str">
        <f>CONCATENATE(functie," ",nume_candidat)</f>
        <v>Șef de lucrări Cristina-Maria POVIAN</v>
      </c>
      <c r="F5" s="71"/>
    </row>
    <row r="6" spans="1:7" ht="15" customHeight="1">
      <c r="A6" s="551" t="s">
        <v>338</v>
      </c>
      <c r="B6" s="551" t="s">
        <v>1033</v>
      </c>
      <c r="C6" s="551" t="s">
        <v>2</v>
      </c>
      <c r="D6" s="551" t="s">
        <v>460</v>
      </c>
      <c r="E6" s="552" t="s">
        <v>544</v>
      </c>
      <c r="F6" s="558" t="s">
        <v>541</v>
      </c>
    </row>
    <row r="7" spans="1:7" ht="54" customHeight="1">
      <c r="A7" s="551"/>
      <c r="B7" s="551"/>
      <c r="C7" s="551"/>
      <c r="D7" s="551"/>
      <c r="E7" s="553"/>
      <c r="F7" s="558"/>
      <c r="G7" s="64" t="s">
        <v>461</v>
      </c>
    </row>
    <row r="8" spans="1:7">
      <c r="A8" s="88"/>
      <c r="B8" s="65"/>
      <c r="C8" s="162"/>
      <c r="D8" s="74"/>
      <c r="E8" s="148">
        <f>SUMIF(E9:E1009,"&gt;0")</f>
        <v>0</v>
      </c>
      <c r="F8" s="298"/>
    </row>
    <row r="9" spans="1:7">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c r="A10" s="5" t="s">
        <v>24</v>
      </c>
      <c r="B10" s="6"/>
      <c r="C10" s="6"/>
      <c r="D10" s="74"/>
      <c r="E10" s="356" t="str">
        <f t="shared" si="0"/>
        <v/>
      </c>
      <c r="F10" s="354" t="b">
        <f>IF(nume_candidat="",FALSE,ISNUMBER(SEARCH(nume_candidat,#REF!)))</f>
        <v>0</v>
      </c>
      <c r="G10" s="355" t="e">
        <f>LEN(#REF!)-LEN(SUBSTITUTE(#REF!,",",""))+1</f>
        <v>#REF!</v>
      </c>
    </row>
    <row r="11" spans="1:7">
      <c r="A11" s="5" t="s">
        <v>25</v>
      </c>
      <c r="B11" s="6"/>
      <c r="C11" s="6"/>
      <c r="D11" s="74"/>
      <c r="E11" s="356" t="str">
        <f t="shared" si="0"/>
        <v/>
      </c>
      <c r="F11" s="354" t="b">
        <f>IF(nume_candidat="",FALSE,ISNUMBER(SEARCH(nume_candidat,#REF!)))</f>
        <v>0</v>
      </c>
      <c r="G11" s="355" t="e">
        <f>LEN(#REF!)-LEN(SUBSTITUTE(#REF!,",",""))+1</f>
        <v>#REF!</v>
      </c>
    </row>
    <row r="12" spans="1:7">
      <c r="A12" s="5" t="s">
        <v>26</v>
      </c>
      <c r="B12" s="7"/>
      <c r="C12" s="7"/>
      <c r="D12" s="74"/>
      <c r="E12" s="356" t="str">
        <f t="shared" si="0"/>
        <v/>
      </c>
      <c r="F12" s="354" t="b">
        <f>IF(nume_candidat="",FALSE,ISNUMBER(SEARCH(nume_candidat,#REF!)))</f>
        <v>0</v>
      </c>
      <c r="G12" s="355" t="e">
        <f>LEN(#REF!)-LEN(SUBSTITUTE(#REF!,",",""))+1</f>
        <v>#REF!</v>
      </c>
    </row>
    <row r="13" spans="1:7">
      <c r="A13" s="5" t="s">
        <v>63</v>
      </c>
      <c r="B13" s="7"/>
      <c r="C13" s="218"/>
      <c r="D13" s="74"/>
      <c r="E13" s="356" t="str">
        <f t="shared" si="0"/>
        <v/>
      </c>
      <c r="F13" s="354" t="b">
        <f>IF(nume_candidat="",FALSE,ISNUMBER(SEARCH(nume_candidat,#REF!)))</f>
        <v>0</v>
      </c>
      <c r="G13" s="355" t="e">
        <f>LEN(#REF!)-LEN(SUBSTITUTE(#REF!,",",""))+1</f>
        <v>#REF!</v>
      </c>
    </row>
    <row r="14" spans="1:7">
      <c r="A14" s="5" t="s">
        <v>64</v>
      </c>
      <c r="B14" s="7"/>
      <c r="C14" s="218"/>
      <c r="D14" s="74"/>
      <c r="E14" s="356" t="str">
        <f t="shared" si="0"/>
        <v/>
      </c>
      <c r="F14" s="354" t="b">
        <f>IF(nume_candidat="",FALSE,ISNUMBER(SEARCH(nume_candidat,#REF!)))</f>
        <v>0</v>
      </c>
      <c r="G14" s="355" t="e">
        <f>LEN(#REF!)-LEN(SUBSTITUTE(#REF!,",",""))+1</f>
        <v>#REF!</v>
      </c>
    </row>
    <row r="15" spans="1:7">
      <c r="A15" s="5" t="s">
        <v>65</v>
      </c>
      <c r="B15" s="6"/>
      <c r="C15" s="217"/>
      <c r="D15" s="74"/>
      <c r="E15" s="356" t="str">
        <f t="shared" si="0"/>
        <v/>
      </c>
      <c r="F15" s="354" t="b">
        <f>IF(nume_candidat="",FALSE,ISNUMBER(SEARCH(nume_candidat,#REF!)))</f>
        <v>0</v>
      </c>
      <c r="G15" s="355" t="e">
        <f>LEN(#REF!)-LEN(SUBSTITUTE(#REF!,",",""))+1</f>
        <v>#REF!</v>
      </c>
    </row>
    <row r="16" spans="1:7">
      <c r="A16" s="5" t="s">
        <v>66</v>
      </c>
      <c r="B16" s="7"/>
      <c r="C16" s="218"/>
      <c r="D16" s="74"/>
      <c r="E16" s="356" t="str">
        <f t="shared" si="0"/>
        <v/>
      </c>
      <c r="F16" s="354" t="b">
        <f>IF(nume_candidat="",FALSE,ISNUMBER(SEARCH(nume_candidat,#REF!)))</f>
        <v>0</v>
      </c>
      <c r="G16" s="355" t="e">
        <f>LEN(#REF!)-LEN(SUBSTITUTE(#REF!,",",""))+1</f>
        <v>#REF!</v>
      </c>
    </row>
    <row r="17" spans="1:7">
      <c r="A17" s="5" t="s">
        <v>67</v>
      </c>
      <c r="B17" s="7"/>
      <c r="C17" s="218"/>
      <c r="D17" s="74"/>
      <c r="E17" s="356" t="str">
        <f t="shared" si="0"/>
        <v/>
      </c>
      <c r="F17" s="354" t="b">
        <f>IF(nume_candidat="",FALSE,ISNUMBER(SEARCH(nume_candidat,#REF!)))</f>
        <v>0</v>
      </c>
      <c r="G17" s="355" t="e">
        <f>LEN(#REF!)-LEN(SUBSTITUTE(#REF!,",",""))+1</f>
        <v>#REF!</v>
      </c>
    </row>
    <row r="18" spans="1:7">
      <c r="A18" s="5" t="s">
        <v>68</v>
      </c>
      <c r="B18" s="6"/>
      <c r="C18" s="218"/>
      <c r="D18" s="74"/>
      <c r="E18" s="356" t="str">
        <f t="shared" si="0"/>
        <v/>
      </c>
      <c r="F18" s="354" t="b">
        <f>IF(nume_candidat="",FALSE,ISNUMBER(SEARCH(nume_candidat,#REF!)))</f>
        <v>0</v>
      </c>
      <c r="G18" s="355" t="e">
        <f>LEN(#REF!)-LEN(SUBSTITUTE(#REF!,",",""))+1</f>
        <v>#REF!</v>
      </c>
    </row>
    <row r="19" spans="1:7">
      <c r="A19" s="5" t="s">
        <v>69</v>
      </c>
      <c r="B19" s="6"/>
      <c r="C19" s="218"/>
      <c r="D19" s="74"/>
      <c r="E19" s="356" t="str">
        <f t="shared" si="0"/>
        <v/>
      </c>
      <c r="F19" s="354" t="b">
        <f>IF(nume_candidat="",FALSE,ISNUMBER(SEARCH(nume_candidat,#REF!)))</f>
        <v>0</v>
      </c>
      <c r="G19" s="355" t="e">
        <f>LEN(#REF!)-LEN(SUBSTITUTE(#REF!,",",""))+1</f>
        <v>#REF!</v>
      </c>
    </row>
    <row r="20" spans="1:7">
      <c r="A20" s="5" t="s">
        <v>70</v>
      </c>
      <c r="B20" s="6"/>
      <c r="C20" s="217"/>
      <c r="D20" s="74"/>
      <c r="E20" s="356" t="str">
        <f t="shared" si="0"/>
        <v/>
      </c>
      <c r="F20" s="354" t="b">
        <f>IF(nume_candidat="",FALSE,ISNUMBER(SEARCH(nume_candidat,#REF!)))</f>
        <v>0</v>
      </c>
      <c r="G20" s="355" t="e">
        <f>LEN(#REF!)-LEN(SUBSTITUTE(#REF!,",",""))+1</f>
        <v>#REF!</v>
      </c>
    </row>
    <row r="21" spans="1:7">
      <c r="A21" s="5" t="s">
        <v>71</v>
      </c>
      <c r="B21" s="6"/>
      <c r="C21" s="217"/>
      <c r="D21" s="74"/>
      <c r="E21" s="356" t="str">
        <f t="shared" si="0"/>
        <v/>
      </c>
      <c r="F21" s="354" t="b">
        <f>IF(nume_candidat="",FALSE,ISNUMBER(SEARCH(nume_candidat,#REF!)))</f>
        <v>0</v>
      </c>
      <c r="G21" s="355" t="e">
        <f>LEN(#REF!)-LEN(SUBSTITUTE(#REF!,",",""))+1</f>
        <v>#REF!</v>
      </c>
    </row>
    <row r="22" spans="1:7">
      <c r="A22" s="5" t="s">
        <v>72</v>
      </c>
      <c r="B22" s="6"/>
      <c r="C22" s="217"/>
      <c r="D22" s="74"/>
      <c r="E22" s="356" t="str">
        <f t="shared" si="0"/>
        <v/>
      </c>
      <c r="F22" s="354" t="b">
        <f>IF(nume_candidat="",FALSE,ISNUMBER(SEARCH(nume_candidat,#REF!)))</f>
        <v>0</v>
      </c>
      <c r="G22" s="355" t="e">
        <f>LEN(#REF!)-LEN(SUBSTITUTE(#REF!,",",""))+1</f>
        <v>#REF!</v>
      </c>
    </row>
    <row r="23" spans="1:7">
      <c r="A23" s="5" t="s">
        <v>73</v>
      </c>
      <c r="B23" s="6"/>
      <c r="C23" s="217"/>
      <c r="D23" s="74"/>
      <c r="E23" s="356" t="str">
        <f t="shared" si="0"/>
        <v/>
      </c>
      <c r="F23" s="354" t="b">
        <f>IF(nume_candidat="",FALSE,ISNUMBER(SEARCH(nume_candidat,#REF!)))</f>
        <v>0</v>
      </c>
      <c r="G23" s="355" t="e">
        <f>LEN(#REF!)-LEN(SUBSTITUTE(#REF!,",",""))+1</f>
        <v>#REF!</v>
      </c>
    </row>
    <row r="24" spans="1:7">
      <c r="A24" s="5" t="s">
        <v>74</v>
      </c>
      <c r="B24" s="6"/>
      <c r="C24" s="217"/>
      <c r="D24" s="74"/>
      <c r="E24" s="356" t="str">
        <f t="shared" si="0"/>
        <v/>
      </c>
      <c r="F24" s="354" t="b">
        <f>IF(nume_candidat="",FALSE,ISNUMBER(SEARCH(nume_candidat,#REF!)))</f>
        <v>0</v>
      </c>
      <c r="G24" s="355" t="e">
        <f>LEN(#REF!)-LEN(SUBSTITUTE(#REF!,",",""))+1</f>
        <v>#REF!</v>
      </c>
    </row>
    <row r="25" spans="1:7">
      <c r="A25" s="5" t="s">
        <v>75</v>
      </c>
      <c r="B25" s="6"/>
      <c r="C25" s="217"/>
      <c r="D25" s="74"/>
      <c r="E25" s="356" t="str">
        <f t="shared" si="0"/>
        <v/>
      </c>
      <c r="F25" s="354" t="b">
        <f>IF(nume_candidat="",FALSE,ISNUMBER(SEARCH(nume_candidat,#REF!)))</f>
        <v>0</v>
      </c>
      <c r="G25" s="355" t="e">
        <f>LEN(#REF!)-LEN(SUBSTITUTE(#REF!,",",""))+1</f>
        <v>#REF!</v>
      </c>
    </row>
    <row r="26" spans="1:7">
      <c r="A26" s="5" t="s">
        <v>76</v>
      </c>
      <c r="B26" s="6"/>
      <c r="C26" s="217"/>
      <c r="D26" s="74"/>
      <c r="E26" s="356" t="str">
        <f t="shared" si="0"/>
        <v/>
      </c>
      <c r="F26" s="354" t="b">
        <f>IF(nume_candidat="",FALSE,ISNUMBER(SEARCH(nume_candidat,#REF!)))</f>
        <v>0</v>
      </c>
      <c r="G26" s="355" t="e">
        <f>LEN(#REF!)-LEN(SUBSTITUTE(#REF!,",",""))+1</f>
        <v>#REF!</v>
      </c>
    </row>
    <row r="27" spans="1:7">
      <c r="A27" s="5" t="s">
        <v>77</v>
      </c>
      <c r="B27" s="6"/>
      <c r="C27" s="217"/>
      <c r="D27" s="74"/>
      <c r="E27" s="356" t="str">
        <f t="shared" si="0"/>
        <v/>
      </c>
      <c r="F27" s="354" t="b">
        <f>IF(nume_candidat="",FALSE,ISNUMBER(SEARCH(nume_candidat,#REF!)))</f>
        <v>0</v>
      </c>
      <c r="G27" s="355" t="e">
        <f>LEN(#REF!)-LEN(SUBSTITUTE(#REF!,",",""))+1</f>
        <v>#REF!</v>
      </c>
    </row>
    <row r="28" spans="1:7">
      <c r="A28" s="5" t="s">
        <v>78</v>
      </c>
      <c r="B28" s="6"/>
      <c r="C28" s="217"/>
      <c r="D28" s="74"/>
      <c r="E28" s="356" t="str">
        <f t="shared" si="0"/>
        <v/>
      </c>
      <c r="F28" s="354" t="b">
        <f>IF(nume_candidat="",FALSE,ISNUMBER(SEARCH(nume_candidat,#REF!)))</f>
        <v>0</v>
      </c>
      <c r="G28" s="355" t="e">
        <f>LEN(#REF!)-LEN(SUBSTITUTE(#REF!,",",""))+1</f>
        <v>#REF!</v>
      </c>
    </row>
    <row r="29" spans="1:7">
      <c r="A29" s="5" t="s">
        <v>79</v>
      </c>
      <c r="B29" s="6"/>
      <c r="C29" s="217"/>
      <c r="D29" s="74"/>
      <c r="E29" s="356" t="str">
        <f t="shared" si="0"/>
        <v/>
      </c>
      <c r="F29" s="354" t="b">
        <f>IF(nume_candidat="",FALSE,ISNUMBER(SEARCH(nume_candidat,#REF!)))</f>
        <v>0</v>
      </c>
      <c r="G29" s="355" t="e">
        <f>LEN(#REF!)-LEN(SUBSTITUTE(#REF!,",",""))+1</f>
        <v>#REF!</v>
      </c>
    </row>
    <row r="30" spans="1:7">
      <c r="A30" s="5" t="s">
        <v>80</v>
      </c>
      <c r="B30" s="6"/>
      <c r="C30" s="217"/>
      <c r="D30" s="74"/>
      <c r="E30" s="356" t="str">
        <f t="shared" si="0"/>
        <v/>
      </c>
      <c r="F30" s="354" t="b">
        <f>IF(nume_candidat="",FALSE,ISNUMBER(SEARCH(nume_candidat,#REF!)))</f>
        <v>0</v>
      </c>
      <c r="G30" s="355" t="e">
        <f>LEN(#REF!)-LEN(SUBSTITUTE(#REF!,",",""))+1</f>
        <v>#REF!</v>
      </c>
    </row>
    <row r="31" spans="1:7">
      <c r="A31" s="5" t="s">
        <v>81</v>
      </c>
      <c r="B31" s="6"/>
      <c r="C31" s="217"/>
      <c r="D31" s="74"/>
      <c r="E31" s="356" t="str">
        <f t="shared" si="0"/>
        <v/>
      </c>
      <c r="F31" s="354" t="b">
        <f>IF(nume_candidat="",FALSE,ISNUMBER(SEARCH(nume_candidat,#REF!)))</f>
        <v>0</v>
      </c>
      <c r="G31" s="355" t="e">
        <f>LEN(#REF!)-LEN(SUBSTITUTE(#REF!,",",""))+1</f>
        <v>#REF!</v>
      </c>
    </row>
    <row r="32" spans="1:7">
      <c r="A32" s="5" t="s">
        <v>82</v>
      </c>
      <c r="B32" s="6"/>
      <c r="C32" s="217"/>
      <c r="D32" s="74"/>
      <c r="E32" s="356" t="str">
        <f t="shared" si="0"/>
        <v/>
      </c>
      <c r="F32" s="354" t="b">
        <f>IF(nume_candidat="",FALSE,ISNUMBER(SEARCH(nume_candidat,#REF!)))</f>
        <v>0</v>
      </c>
      <c r="G32" s="355" t="e">
        <f>LEN(#REF!)-LEN(SUBSTITUTE(#REF!,",",""))+1</f>
        <v>#REF!</v>
      </c>
    </row>
    <row r="33" spans="1:7">
      <c r="A33" s="5" t="s">
        <v>83</v>
      </c>
      <c r="B33" s="6"/>
      <c r="C33" s="217"/>
      <c r="D33" s="74"/>
      <c r="E33" s="356" t="str">
        <f t="shared" si="0"/>
        <v/>
      </c>
      <c r="F33" s="354" t="b">
        <f>IF(nume_candidat="",FALSE,ISNUMBER(SEARCH(nume_candidat,#REF!)))</f>
        <v>0</v>
      </c>
      <c r="G33" s="355" t="e">
        <f>LEN(#REF!)-LEN(SUBSTITUTE(#REF!,",",""))+1</f>
        <v>#REF!</v>
      </c>
    </row>
    <row r="34" spans="1:7">
      <c r="A34" s="5" t="s">
        <v>84</v>
      </c>
      <c r="B34" s="6"/>
      <c r="C34" s="217"/>
      <c r="D34" s="74"/>
      <c r="E34" s="356" t="str">
        <f t="shared" si="0"/>
        <v/>
      </c>
      <c r="F34" s="354" t="b">
        <f>IF(nume_candidat="",FALSE,ISNUMBER(SEARCH(nume_candidat,#REF!)))</f>
        <v>0</v>
      </c>
      <c r="G34" s="355" t="e">
        <f>LEN(#REF!)-LEN(SUBSTITUTE(#REF!,",",""))+1</f>
        <v>#REF!</v>
      </c>
    </row>
    <row r="35" spans="1:7">
      <c r="A35" s="5" t="s">
        <v>85</v>
      </c>
      <c r="B35" s="6"/>
      <c r="C35" s="217"/>
      <c r="D35" s="74"/>
      <c r="E35" s="356" t="str">
        <f t="shared" si="0"/>
        <v/>
      </c>
      <c r="F35" s="354" t="b">
        <f>IF(nume_candidat="",FALSE,ISNUMBER(SEARCH(nume_candidat,#REF!)))</f>
        <v>0</v>
      </c>
      <c r="G35" s="355" t="e">
        <f>LEN(#REF!)-LEN(SUBSTITUTE(#REF!,",",""))+1</f>
        <v>#REF!</v>
      </c>
    </row>
    <row r="36" spans="1:7">
      <c r="A36" s="5" t="s">
        <v>86</v>
      </c>
      <c r="B36" s="6"/>
      <c r="C36" s="217"/>
      <c r="D36" s="74"/>
      <c r="E36" s="356" t="str">
        <f t="shared" si="0"/>
        <v/>
      </c>
      <c r="F36" s="354" t="b">
        <f>IF(nume_candidat="",FALSE,ISNUMBER(SEARCH(nume_candidat,#REF!)))</f>
        <v>0</v>
      </c>
      <c r="G36" s="355" t="e">
        <f>LEN(#REF!)-LEN(SUBSTITUTE(#REF!,",",""))+1</f>
        <v>#REF!</v>
      </c>
    </row>
    <row r="37" spans="1:7">
      <c r="A37" s="5" t="s">
        <v>87</v>
      </c>
      <c r="B37" s="6"/>
      <c r="C37" s="217"/>
      <c r="D37" s="74"/>
      <c r="E37" s="356" t="str">
        <f t="shared" si="0"/>
        <v/>
      </c>
      <c r="F37" s="354" t="b">
        <f>IF(nume_candidat="",FALSE,ISNUMBER(SEARCH(nume_candidat,#REF!)))</f>
        <v>0</v>
      </c>
      <c r="G37" s="355" t="e">
        <f>LEN(#REF!)-LEN(SUBSTITUTE(#REF!,",",""))+1</f>
        <v>#REF!</v>
      </c>
    </row>
    <row r="38" spans="1:7">
      <c r="A38" s="5" t="s">
        <v>88</v>
      </c>
      <c r="B38" s="6"/>
      <c r="C38" s="217"/>
      <c r="D38" s="74"/>
      <c r="E38" s="356" t="str">
        <f t="shared" si="0"/>
        <v/>
      </c>
      <c r="F38" s="354" t="b">
        <f>IF(nume_candidat="",FALSE,ISNUMBER(SEARCH(nume_candidat,#REF!)))</f>
        <v>0</v>
      </c>
      <c r="G38" s="355" t="e">
        <f>LEN(#REF!)-LEN(SUBSTITUTE(#REF!,",",""))+1</f>
        <v>#REF!</v>
      </c>
    </row>
    <row r="39" spans="1:7">
      <c r="A39" s="5" t="s">
        <v>96</v>
      </c>
      <c r="B39" s="6"/>
      <c r="C39" s="217"/>
      <c r="D39" s="74"/>
      <c r="E39" s="356" t="str">
        <f t="shared" si="0"/>
        <v/>
      </c>
      <c r="F39" s="354" t="b">
        <f>IF(nume_candidat="",FALSE,ISNUMBER(SEARCH(nume_candidat,#REF!)))</f>
        <v>0</v>
      </c>
      <c r="G39" s="355" t="e">
        <f>LEN(#REF!)-LEN(SUBSTITUTE(#REF!,",",""))+1</f>
        <v>#REF!</v>
      </c>
    </row>
    <row r="40" spans="1:7">
      <c r="A40" s="5" t="s">
        <v>97</v>
      </c>
      <c r="B40" s="6"/>
      <c r="C40" s="217"/>
      <c r="D40" s="74"/>
      <c r="E40" s="356" t="str">
        <f t="shared" si="0"/>
        <v/>
      </c>
      <c r="F40" s="354" t="b">
        <f>IF(nume_candidat="",FALSE,ISNUMBER(SEARCH(nume_candidat,#REF!)))</f>
        <v>0</v>
      </c>
      <c r="G40" s="355" t="e">
        <f>LEN(#REF!)-LEN(SUBSTITUTE(#REF!,",",""))+1</f>
        <v>#REF!</v>
      </c>
    </row>
    <row r="41" spans="1:7">
      <c r="A41" s="5" t="s">
        <v>98</v>
      </c>
      <c r="B41" s="6"/>
      <c r="C41" s="217"/>
      <c r="D41" s="74"/>
      <c r="E41" s="356" t="str">
        <f t="shared" si="0"/>
        <v/>
      </c>
      <c r="F41" s="354" t="b">
        <f>IF(nume_candidat="",FALSE,ISNUMBER(SEARCH(nume_candidat,#REF!)))</f>
        <v>0</v>
      </c>
      <c r="G41" s="355" t="e">
        <f>LEN(#REF!)-LEN(SUBSTITUTE(#REF!,",",""))+1</f>
        <v>#REF!</v>
      </c>
    </row>
    <row r="42" spans="1:7">
      <c r="A42" s="5" t="s">
        <v>99</v>
      </c>
      <c r="B42" s="6"/>
      <c r="C42" s="217"/>
      <c r="D42" s="74"/>
      <c r="E42" s="356" t="str">
        <f t="shared" si="0"/>
        <v/>
      </c>
      <c r="F42" s="354" t="b">
        <f>IF(nume_candidat="",FALSE,ISNUMBER(SEARCH(nume_candidat,#REF!)))</f>
        <v>0</v>
      </c>
      <c r="G42" s="355" t="e">
        <f>LEN(#REF!)-LEN(SUBSTITUTE(#REF!,",",""))+1</f>
        <v>#REF!</v>
      </c>
    </row>
    <row r="43" spans="1:7">
      <c r="A43" s="5" t="s">
        <v>100</v>
      </c>
      <c r="B43" s="6"/>
      <c r="C43" s="217"/>
      <c r="D43" s="74"/>
      <c r="E43" s="356" t="str">
        <f t="shared" si="0"/>
        <v/>
      </c>
      <c r="F43" s="354" t="b">
        <f>IF(nume_candidat="",FALSE,ISNUMBER(SEARCH(nume_candidat,#REF!)))</f>
        <v>0</v>
      </c>
      <c r="G43" s="355" t="e">
        <f>LEN(#REF!)-LEN(SUBSTITUTE(#REF!,",",""))+1</f>
        <v>#REF!</v>
      </c>
    </row>
    <row r="44" spans="1:7">
      <c r="A44" s="5" t="s">
        <v>101</v>
      </c>
      <c r="B44" s="6"/>
      <c r="C44" s="217"/>
      <c r="D44" s="74"/>
      <c r="E44" s="356" t="str">
        <f t="shared" si="0"/>
        <v/>
      </c>
      <c r="F44" s="354" t="b">
        <f>IF(nume_candidat="",FALSE,ISNUMBER(SEARCH(nume_candidat,#REF!)))</f>
        <v>0</v>
      </c>
      <c r="G44" s="355" t="e">
        <f>LEN(#REF!)-LEN(SUBSTITUTE(#REF!,",",""))+1</f>
        <v>#REF!</v>
      </c>
    </row>
    <row r="45" spans="1:7">
      <c r="A45" s="5" t="s">
        <v>103</v>
      </c>
      <c r="B45" s="6"/>
      <c r="C45" s="217"/>
      <c r="D45" s="74"/>
      <c r="E45" s="356" t="str">
        <f t="shared" si="0"/>
        <v/>
      </c>
      <c r="F45" s="354" t="b">
        <f>IF(nume_candidat="",FALSE,ISNUMBER(SEARCH(nume_candidat,#REF!)))</f>
        <v>0</v>
      </c>
      <c r="G45" s="355" t="e">
        <f>LEN(#REF!)-LEN(SUBSTITUTE(#REF!,",",""))+1</f>
        <v>#REF!</v>
      </c>
    </row>
    <row r="46" spans="1:7">
      <c r="A46" s="5" t="s">
        <v>104</v>
      </c>
      <c r="B46" s="6"/>
      <c r="C46" s="217"/>
      <c r="D46" s="74"/>
      <c r="E46" s="356" t="str">
        <f t="shared" si="0"/>
        <v/>
      </c>
      <c r="F46" s="354" t="b">
        <f>IF(nume_candidat="",FALSE,ISNUMBER(SEARCH(nume_candidat,#REF!)))</f>
        <v>0</v>
      </c>
      <c r="G46" s="355" t="e">
        <f>LEN(#REF!)-LEN(SUBSTITUTE(#REF!,",",""))+1</f>
        <v>#REF!</v>
      </c>
    </row>
    <row r="47" spans="1:7">
      <c r="A47" s="5" t="s">
        <v>105</v>
      </c>
      <c r="B47" s="6"/>
      <c r="C47" s="217"/>
      <c r="D47" s="74"/>
      <c r="E47" s="356" t="str">
        <f t="shared" si="0"/>
        <v/>
      </c>
      <c r="F47" s="354" t="b">
        <f>IF(nume_candidat="",FALSE,ISNUMBER(SEARCH(nume_candidat,#REF!)))</f>
        <v>0</v>
      </c>
      <c r="G47" s="355" t="e">
        <f>LEN(#REF!)-LEN(SUBSTITUTE(#REF!,",",""))+1</f>
        <v>#REF!</v>
      </c>
    </row>
    <row r="48" spans="1:7">
      <c r="A48" s="5" t="s">
        <v>106</v>
      </c>
      <c r="B48" s="6"/>
      <c r="C48" s="217"/>
      <c r="D48" s="74"/>
      <c r="E48" s="356" t="str">
        <f t="shared" si="0"/>
        <v/>
      </c>
      <c r="F48" s="354" t="b">
        <f>IF(nume_candidat="",FALSE,ISNUMBER(SEARCH(nume_candidat,#REF!)))</f>
        <v>0</v>
      </c>
      <c r="G48" s="355" t="e">
        <f>LEN(#REF!)-LEN(SUBSTITUTE(#REF!,",",""))+1</f>
        <v>#REF!</v>
      </c>
    </row>
    <row r="49" spans="1:7">
      <c r="A49" s="5" t="s">
        <v>107</v>
      </c>
      <c r="B49" s="6"/>
      <c r="C49" s="217"/>
      <c r="D49" s="74"/>
      <c r="E49" s="356" t="str">
        <f t="shared" si="0"/>
        <v/>
      </c>
      <c r="F49" s="354" t="b">
        <f>IF(nume_candidat="",FALSE,ISNUMBER(SEARCH(nume_candidat,#REF!)))</f>
        <v>0</v>
      </c>
      <c r="G49" s="355" t="e">
        <f>LEN(#REF!)-LEN(SUBSTITUTE(#REF!,",",""))+1</f>
        <v>#REF!</v>
      </c>
    </row>
    <row r="50" spans="1:7">
      <c r="A50" s="5" t="s">
        <v>108</v>
      </c>
      <c r="B50" s="6"/>
      <c r="C50" s="217"/>
      <c r="D50" s="74"/>
      <c r="E50" s="356" t="str">
        <f t="shared" si="0"/>
        <v/>
      </c>
      <c r="F50" s="354" t="b">
        <f>IF(nume_candidat="",FALSE,ISNUMBER(SEARCH(nume_candidat,#REF!)))</f>
        <v>0</v>
      </c>
      <c r="G50" s="355" t="e">
        <f>LEN(#REF!)-LEN(SUBSTITUTE(#REF!,",",""))+1</f>
        <v>#REF!</v>
      </c>
    </row>
    <row r="51" spans="1:7">
      <c r="A51" s="5" t="s">
        <v>109</v>
      </c>
      <c r="B51" s="6"/>
      <c r="C51" s="217"/>
      <c r="D51" s="74"/>
      <c r="E51" s="356" t="str">
        <f t="shared" si="0"/>
        <v/>
      </c>
      <c r="F51" s="354" t="b">
        <f>IF(nume_candidat="",FALSE,ISNUMBER(SEARCH(nume_candidat,#REF!)))</f>
        <v>0</v>
      </c>
      <c r="G51" s="355" t="e">
        <f>LEN(#REF!)-LEN(SUBSTITUTE(#REF!,",",""))+1</f>
        <v>#REF!</v>
      </c>
    </row>
    <row r="52" spans="1:7">
      <c r="A52" s="5" t="s">
        <v>110</v>
      </c>
      <c r="B52" s="6"/>
      <c r="C52" s="217"/>
      <c r="D52" s="74"/>
      <c r="E52" s="356" t="str">
        <f t="shared" si="0"/>
        <v/>
      </c>
      <c r="F52" s="354" t="b">
        <f>IF(nume_candidat="",FALSE,ISNUMBER(SEARCH(nume_candidat,#REF!)))</f>
        <v>0</v>
      </c>
      <c r="G52" s="355" t="e">
        <f>LEN(#REF!)-LEN(SUBSTITUTE(#REF!,",",""))+1</f>
        <v>#REF!</v>
      </c>
    </row>
    <row r="53" spans="1:7">
      <c r="A53" s="5" t="s">
        <v>111</v>
      </c>
      <c r="B53" s="6"/>
      <c r="C53" s="217"/>
      <c r="D53" s="74"/>
      <c r="E53" s="356" t="str">
        <f t="shared" si="0"/>
        <v/>
      </c>
      <c r="F53" s="354" t="b">
        <f>IF(nume_candidat="",FALSE,ISNUMBER(SEARCH(nume_candidat,#REF!)))</f>
        <v>0</v>
      </c>
      <c r="G53" s="355" t="e">
        <f>LEN(#REF!)-LEN(SUBSTITUTE(#REF!,",",""))+1</f>
        <v>#REF!</v>
      </c>
    </row>
    <row r="54" spans="1:7">
      <c r="A54" s="5" t="s">
        <v>112</v>
      </c>
      <c r="B54" s="6"/>
      <c r="C54" s="217"/>
      <c r="D54" s="74"/>
      <c r="E54" s="356" t="str">
        <f t="shared" si="0"/>
        <v/>
      </c>
      <c r="F54" s="354" t="b">
        <f>IF(nume_candidat="",FALSE,ISNUMBER(SEARCH(nume_candidat,#REF!)))</f>
        <v>0</v>
      </c>
      <c r="G54" s="355" t="e">
        <f>LEN(#REF!)-LEN(SUBSTITUTE(#REF!,",",""))+1</f>
        <v>#REF!</v>
      </c>
    </row>
    <row r="55" spans="1:7">
      <c r="A55" s="5" t="s">
        <v>113</v>
      </c>
      <c r="B55" s="6"/>
      <c r="C55" s="217"/>
      <c r="D55" s="74"/>
      <c r="E55" s="356" t="str">
        <f t="shared" si="0"/>
        <v/>
      </c>
      <c r="F55" s="354" t="b">
        <f>IF(nume_candidat="",FALSE,ISNUMBER(SEARCH(nume_candidat,#REF!)))</f>
        <v>0</v>
      </c>
      <c r="G55" s="355" t="e">
        <f>LEN(#REF!)-LEN(SUBSTITUTE(#REF!,",",""))+1</f>
        <v>#REF!</v>
      </c>
    </row>
    <row r="56" spans="1:7">
      <c r="A56" s="5" t="s">
        <v>114</v>
      </c>
      <c r="B56" s="6"/>
      <c r="C56" s="217"/>
      <c r="D56" s="74"/>
      <c r="E56" s="356" t="str">
        <f t="shared" si="0"/>
        <v/>
      </c>
      <c r="F56" s="354" t="b">
        <f>IF(nume_candidat="",FALSE,ISNUMBER(SEARCH(nume_candidat,#REF!)))</f>
        <v>0</v>
      </c>
      <c r="G56" s="355" t="e">
        <f>LEN(#REF!)-LEN(SUBSTITUTE(#REF!,",",""))+1</f>
        <v>#REF!</v>
      </c>
    </row>
    <row r="57" spans="1:7">
      <c r="A57" s="5" t="s">
        <v>115</v>
      </c>
      <c r="B57" s="6"/>
      <c r="C57" s="217"/>
      <c r="D57" s="74"/>
      <c r="E57" s="356" t="str">
        <f t="shared" si="0"/>
        <v/>
      </c>
      <c r="F57" s="354" t="b">
        <f>IF(nume_candidat="",FALSE,ISNUMBER(SEARCH(nume_candidat,#REF!)))</f>
        <v>0</v>
      </c>
      <c r="G57" s="355" t="e">
        <f>LEN(#REF!)-LEN(SUBSTITUTE(#REF!,",",""))+1</f>
        <v>#REF!</v>
      </c>
    </row>
    <row r="58" spans="1:7">
      <c r="A58" s="5" t="s">
        <v>116</v>
      </c>
      <c r="B58" s="6"/>
      <c r="C58" s="217"/>
      <c r="D58" s="74"/>
      <c r="E58" s="356" t="str">
        <f t="shared" si="0"/>
        <v/>
      </c>
      <c r="F58" s="354" t="b">
        <f>IF(nume_candidat="",FALSE,ISNUMBER(SEARCH(nume_candidat,#REF!)))</f>
        <v>0</v>
      </c>
      <c r="G58" s="355" t="e">
        <f>LEN(#REF!)-LEN(SUBSTITUTE(#REF!,",",""))+1</f>
        <v>#REF!</v>
      </c>
    </row>
    <row r="59" spans="1:7">
      <c r="A59" s="5" t="s">
        <v>117</v>
      </c>
      <c r="B59" s="6"/>
      <c r="C59" s="217"/>
      <c r="D59" s="74"/>
      <c r="E59" s="356" t="str">
        <f t="shared" si="0"/>
        <v/>
      </c>
      <c r="F59" s="354" t="b">
        <f>IF(nume_candidat="",FALSE,ISNUMBER(SEARCH(nume_candidat,#REF!)))</f>
        <v>0</v>
      </c>
      <c r="G59" s="355" t="e">
        <f>LEN(#REF!)-LEN(SUBSTITUTE(#REF!,",",""))+1</f>
        <v>#REF!</v>
      </c>
    </row>
    <row r="60" spans="1:7">
      <c r="A60" s="5" t="s">
        <v>118</v>
      </c>
      <c r="B60" s="6"/>
      <c r="C60" s="217"/>
      <c r="D60" s="74"/>
      <c r="E60" s="356" t="str">
        <f t="shared" si="0"/>
        <v/>
      </c>
      <c r="F60" s="354" t="b">
        <f>IF(nume_candidat="",FALSE,ISNUMBER(SEARCH(nume_candidat,#REF!)))</f>
        <v>0</v>
      </c>
      <c r="G60" s="355" t="e">
        <f>LEN(#REF!)-LEN(SUBSTITUTE(#REF!,",",""))+1</f>
        <v>#REF!</v>
      </c>
    </row>
    <row r="61" spans="1:7">
      <c r="A61" s="5" t="s">
        <v>119</v>
      </c>
      <c r="B61" s="6"/>
      <c r="C61" s="217"/>
      <c r="D61" s="74"/>
      <c r="E61" s="356" t="str">
        <f t="shared" si="0"/>
        <v/>
      </c>
      <c r="F61" s="354" t="b">
        <f>IF(nume_candidat="",FALSE,ISNUMBER(SEARCH(nume_candidat,#REF!)))</f>
        <v>0</v>
      </c>
      <c r="G61" s="355" t="e">
        <f>LEN(#REF!)-LEN(SUBSTITUTE(#REF!,",",""))+1</f>
        <v>#REF!</v>
      </c>
    </row>
    <row r="62" spans="1:7">
      <c r="A62" s="5" t="s">
        <v>120</v>
      </c>
      <c r="B62" s="6"/>
      <c r="C62" s="217"/>
      <c r="D62" s="74"/>
      <c r="E62" s="356" t="str">
        <f t="shared" si="0"/>
        <v/>
      </c>
      <c r="F62" s="354" t="b">
        <f>IF(nume_candidat="",FALSE,ISNUMBER(SEARCH(nume_candidat,#REF!)))</f>
        <v>0</v>
      </c>
      <c r="G62" s="355" t="e">
        <f>LEN(#REF!)-LEN(SUBSTITUTE(#REF!,",",""))+1</f>
        <v>#REF!</v>
      </c>
    </row>
    <row r="63" spans="1:7">
      <c r="A63" s="5" t="s">
        <v>121</v>
      </c>
      <c r="B63" s="6"/>
      <c r="C63" s="217"/>
      <c r="D63" s="74"/>
      <c r="E63" s="356" t="str">
        <f t="shared" si="0"/>
        <v/>
      </c>
      <c r="F63" s="354" t="b">
        <f>IF(nume_candidat="",FALSE,ISNUMBER(SEARCH(nume_candidat,#REF!)))</f>
        <v>0</v>
      </c>
      <c r="G63" s="355" t="e">
        <f>LEN(#REF!)-LEN(SUBSTITUTE(#REF!,",",""))+1</f>
        <v>#REF!</v>
      </c>
    </row>
    <row r="64" spans="1:7">
      <c r="A64" s="5" t="s">
        <v>122</v>
      </c>
      <c r="B64" s="6"/>
      <c r="C64" s="217"/>
      <c r="D64" s="74"/>
      <c r="E64" s="356" t="str">
        <f t="shared" si="0"/>
        <v/>
      </c>
      <c r="F64" s="354" t="b">
        <f>IF(nume_candidat="",FALSE,ISNUMBER(SEARCH(nume_candidat,#REF!)))</f>
        <v>0</v>
      </c>
      <c r="G64" s="355" t="e">
        <f>LEN(#REF!)-LEN(SUBSTITUTE(#REF!,",",""))+1</f>
        <v>#REF!</v>
      </c>
    </row>
    <row r="65" spans="1:7">
      <c r="A65" s="5" t="s">
        <v>123</v>
      </c>
      <c r="B65" s="6"/>
      <c r="C65" s="217"/>
      <c r="D65" s="74"/>
      <c r="E65" s="356" t="str">
        <f t="shared" si="0"/>
        <v/>
      </c>
      <c r="F65" s="354" t="b">
        <f>IF(nume_candidat="",FALSE,ISNUMBER(SEARCH(nume_candidat,#REF!)))</f>
        <v>0</v>
      </c>
      <c r="G65" s="355" t="e">
        <f>LEN(#REF!)-LEN(SUBSTITUTE(#REF!,",",""))+1</f>
        <v>#REF!</v>
      </c>
    </row>
    <row r="66" spans="1:7">
      <c r="A66" s="5" t="s">
        <v>124</v>
      </c>
      <c r="B66" s="6"/>
      <c r="C66" s="217"/>
      <c r="D66" s="74"/>
      <c r="E66" s="356" t="str">
        <f t="shared" si="0"/>
        <v/>
      </c>
      <c r="F66" s="354" t="b">
        <f>IF(nume_candidat="",FALSE,ISNUMBER(SEARCH(nume_candidat,#REF!)))</f>
        <v>0</v>
      </c>
      <c r="G66" s="355" t="e">
        <f>LEN(#REF!)-LEN(SUBSTITUTE(#REF!,",",""))+1</f>
        <v>#REF!</v>
      </c>
    </row>
    <row r="67" spans="1:7">
      <c r="A67" s="5" t="s">
        <v>125</v>
      </c>
      <c r="B67" s="6"/>
      <c r="C67" s="217"/>
      <c r="D67" s="74"/>
      <c r="E67" s="356" t="str">
        <f t="shared" si="0"/>
        <v/>
      </c>
      <c r="F67" s="354" t="b">
        <f>IF(nume_candidat="",FALSE,ISNUMBER(SEARCH(nume_candidat,#REF!)))</f>
        <v>0</v>
      </c>
      <c r="G67" s="355" t="e">
        <f>LEN(#REF!)-LEN(SUBSTITUTE(#REF!,",",""))+1</f>
        <v>#REF!</v>
      </c>
    </row>
    <row r="68" spans="1:7">
      <c r="A68" s="5" t="s">
        <v>126</v>
      </c>
      <c r="B68" s="6"/>
      <c r="C68" s="217"/>
      <c r="D68" s="74"/>
      <c r="E68" s="356" t="str">
        <f t="shared" si="0"/>
        <v/>
      </c>
      <c r="F68" s="354" t="b">
        <f>IF(nume_candidat="",FALSE,ISNUMBER(SEARCH(nume_candidat,#REF!)))</f>
        <v>0</v>
      </c>
      <c r="G68" s="355" t="e">
        <f>LEN(#REF!)-LEN(SUBSTITUTE(#REF!,",",""))+1</f>
        <v>#REF!</v>
      </c>
    </row>
    <row r="69" spans="1:7">
      <c r="A69" s="5" t="s">
        <v>127</v>
      </c>
      <c r="B69" s="6"/>
      <c r="C69" s="217"/>
      <c r="D69" s="74"/>
      <c r="E69" s="356" t="str">
        <f t="shared" si="0"/>
        <v/>
      </c>
      <c r="F69" s="354" t="b">
        <f>IF(nume_candidat="",FALSE,ISNUMBER(SEARCH(nume_candidat,#REF!)))</f>
        <v>0</v>
      </c>
      <c r="G69" s="355" t="e">
        <f>LEN(#REF!)-LEN(SUBSTITUTE(#REF!,",",""))+1</f>
        <v>#REF!</v>
      </c>
    </row>
    <row r="70" spans="1:7">
      <c r="A70" s="5" t="s">
        <v>128</v>
      </c>
      <c r="B70" s="6"/>
      <c r="C70" s="217"/>
      <c r="D70" s="74"/>
      <c r="E70" s="356" t="str">
        <f t="shared" si="0"/>
        <v/>
      </c>
      <c r="F70" s="354" t="b">
        <f>IF(nume_candidat="",FALSE,ISNUMBER(SEARCH(nume_candidat,#REF!)))</f>
        <v>0</v>
      </c>
      <c r="G70" s="355" t="e">
        <f>LEN(#REF!)-LEN(SUBSTITUTE(#REF!,",",""))+1</f>
        <v>#REF!</v>
      </c>
    </row>
    <row r="71" spans="1:7">
      <c r="A71" s="5" t="s">
        <v>129</v>
      </c>
      <c r="B71" s="6"/>
      <c r="C71" s="217"/>
      <c r="D71" s="74"/>
      <c r="E71" s="356" t="str">
        <f t="shared" si="0"/>
        <v/>
      </c>
      <c r="F71" s="354" t="b">
        <f>IF(nume_candidat="",FALSE,ISNUMBER(SEARCH(nume_candidat,#REF!)))</f>
        <v>0</v>
      </c>
      <c r="G71" s="355" t="e">
        <f>LEN(#REF!)-LEN(SUBSTITUTE(#REF!,",",""))+1</f>
        <v>#REF!</v>
      </c>
    </row>
    <row r="72" spans="1:7">
      <c r="A72" s="5" t="s">
        <v>130</v>
      </c>
      <c r="B72" s="6"/>
      <c r="C72" s="217"/>
      <c r="D72" s="74"/>
      <c r="E72" s="356" t="str">
        <f t="shared" si="0"/>
        <v/>
      </c>
      <c r="F72" s="354" t="b">
        <f>IF(nume_candidat="",FALSE,ISNUMBER(SEARCH(nume_candidat,#REF!)))</f>
        <v>0</v>
      </c>
      <c r="G72" s="355" t="e">
        <f>LEN(#REF!)-LEN(SUBSTITUTE(#REF!,",",""))+1</f>
        <v>#REF!</v>
      </c>
    </row>
    <row r="73" spans="1:7">
      <c r="A73" s="5" t="s">
        <v>131</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c r="A74" s="5" t="s">
        <v>132</v>
      </c>
      <c r="B74" s="6"/>
      <c r="C74" s="217"/>
      <c r="D74" s="74"/>
      <c r="E74" s="356" t="str">
        <f t="shared" si="1"/>
        <v/>
      </c>
      <c r="F74" s="354" t="b">
        <f>IF(nume_candidat="",FALSE,ISNUMBER(SEARCH(nume_candidat,#REF!)))</f>
        <v>0</v>
      </c>
      <c r="G74" s="355" t="e">
        <f>LEN(#REF!)-LEN(SUBSTITUTE(#REF!,",",""))+1</f>
        <v>#REF!</v>
      </c>
    </row>
    <row r="75" spans="1:7">
      <c r="A75" s="5" t="s">
        <v>133</v>
      </c>
      <c r="B75" s="6"/>
      <c r="C75" s="217"/>
      <c r="D75" s="74"/>
      <c r="E75" s="356" t="str">
        <f t="shared" si="1"/>
        <v/>
      </c>
      <c r="F75" s="354" t="b">
        <f>IF(nume_candidat="",FALSE,ISNUMBER(SEARCH(nume_candidat,#REF!)))</f>
        <v>0</v>
      </c>
      <c r="G75" s="355" t="e">
        <f>LEN(#REF!)-LEN(SUBSTITUTE(#REF!,",",""))+1</f>
        <v>#REF!</v>
      </c>
    </row>
    <row r="76" spans="1:7">
      <c r="A76" s="5" t="s">
        <v>134</v>
      </c>
      <c r="B76" s="6"/>
      <c r="C76" s="217"/>
      <c r="D76" s="74"/>
      <c r="E76" s="356" t="str">
        <f t="shared" si="1"/>
        <v/>
      </c>
      <c r="F76" s="354" t="b">
        <f>IF(nume_candidat="",FALSE,ISNUMBER(SEARCH(nume_candidat,#REF!)))</f>
        <v>0</v>
      </c>
      <c r="G76" s="355" t="e">
        <f>LEN(#REF!)-LEN(SUBSTITUTE(#REF!,",",""))+1</f>
        <v>#REF!</v>
      </c>
    </row>
    <row r="77" spans="1:7">
      <c r="A77" s="5" t="s">
        <v>135</v>
      </c>
      <c r="B77" s="6"/>
      <c r="C77" s="217"/>
      <c r="D77" s="74"/>
      <c r="E77" s="356" t="str">
        <f t="shared" si="1"/>
        <v/>
      </c>
      <c r="F77" s="354" t="b">
        <f>IF(nume_candidat="",FALSE,ISNUMBER(SEARCH(nume_candidat,#REF!)))</f>
        <v>0</v>
      </c>
      <c r="G77" s="355" t="e">
        <f>LEN(#REF!)-LEN(SUBSTITUTE(#REF!,",",""))+1</f>
        <v>#REF!</v>
      </c>
    </row>
    <row r="78" spans="1:7">
      <c r="A78" s="5" t="s">
        <v>136</v>
      </c>
      <c r="B78" s="6"/>
      <c r="C78" s="217"/>
      <c r="D78" s="74"/>
      <c r="E78" s="356" t="str">
        <f t="shared" si="1"/>
        <v/>
      </c>
      <c r="F78" s="354" t="b">
        <f>IF(nume_candidat="",FALSE,ISNUMBER(SEARCH(nume_candidat,#REF!)))</f>
        <v>0</v>
      </c>
      <c r="G78" s="355" t="e">
        <f>LEN(#REF!)-LEN(SUBSTITUTE(#REF!,",",""))+1</f>
        <v>#REF!</v>
      </c>
    </row>
    <row r="79" spans="1:7">
      <c r="A79" s="5" t="s">
        <v>137</v>
      </c>
      <c r="B79" s="6"/>
      <c r="C79" s="217"/>
      <c r="D79" s="74"/>
      <c r="E79" s="356" t="str">
        <f t="shared" si="1"/>
        <v/>
      </c>
      <c r="F79" s="354" t="b">
        <f>IF(nume_candidat="",FALSE,ISNUMBER(SEARCH(nume_candidat,#REF!)))</f>
        <v>0</v>
      </c>
      <c r="G79" s="355" t="e">
        <f>LEN(#REF!)-LEN(SUBSTITUTE(#REF!,",",""))+1</f>
        <v>#REF!</v>
      </c>
    </row>
    <row r="80" spans="1:7">
      <c r="A80" s="5" t="s">
        <v>138</v>
      </c>
      <c r="B80" s="6"/>
      <c r="C80" s="217"/>
      <c r="D80" s="74"/>
      <c r="E80" s="356" t="str">
        <f t="shared" si="1"/>
        <v/>
      </c>
      <c r="F80" s="354" t="b">
        <f>IF(nume_candidat="",FALSE,ISNUMBER(SEARCH(nume_candidat,#REF!)))</f>
        <v>0</v>
      </c>
      <c r="G80" s="355" t="e">
        <f>LEN(#REF!)-LEN(SUBSTITUTE(#REF!,",",""))+1</f>
        <v>#REF!</v>
      </c>
    </row>
    <row r="81" spans="1:7">
      <c r="A81" s="5" t="s">
        <v>139</v>
      </c>
      <c r="B81" s="6"/>
      <c r="C81" s="217"/>
      <c r="D81" s="74"/>
      <c r="E81" s="356" t="str">
        <f t="shared" si="1"/>
        <v/>
      </c>
      <c r="F81" s="354" t="b">
        <f>IF(nume_candidat="",FALSE,ISNUMBER(SEARCH(nume_candidat,#REF!)))</f>
        <v>0</v>
      </c>
      <c r="G81" s="355" t="e">
        <f>LEN(#REF!)-LEN(SUBSTITUTE(#REF!,",",""))+1</f>
        <v>#REF!</v>
      </c>
    </row>
    <row r="82" spans="1:7">
      <c r="A82" s="5" t="s">
        <v>140</v>
      </c>
      <c r="B82" s="6"/>
      <c r="C82" s="217"/>
      <c r="D82" s="74"/>
      <c r="E82" s="356" t="str">
        <f t="shared" si="1"/>
        <v/>
      </c>
      <c r="F82" s="354" t="b">
        <f>IF(nume_candidat="",FALSE,ISNUMBER(SEARCH(nume_candidat,#REF!)))</f>
        <v>0</v>
      </c>
      <c r="G82" s="355" t="e">
        <f>LEN(#REF!)-LEN(SUBSTITUTE(#REF!,",",""))+1</f>
        <v>#REF!</v>
      </c>
    </row>
    <row r="83" spans="1:7">
      <c r="A83" s="5" t="s">
        <v>141</v>
      </c>
      <c r="B83" s="6"/>
      <c r="C83" s="217"/>
      <c r="D83" s="74"/>
      <c r="E83" s="356" t="str">
        <f t="shared" si="1"/>
        <v/>
      </c>
      <c r="F83" s="354" t="b">
        <f>IF(nume_candidat="",FALSE,ISNUMBER(SEARCH(nume_candidat,#REF!)))</f>
        <v>0</v>
      </c>
      <c r="G83" s="355" t="e">
        <f>LEN(#REF!)-LEN(SUBSTITUTE(#REF!,",",""))+1</f>
        <v>#REF!</v>
      </c>
    </row>
    <row r="84" spans="1:7">
      <c r="A84" s="5" t="s">
        <v>142</v>
      </c>
      <c r="B84" s="6"/>
      <c r="C84" s="217"/>
      <c r="D84" s="74"/>
      <c r="E84" s="356" t="str">
        <f t="shared" si="1"/>
        <v/>
      </c>
      <c r="F84" s="354" t="b">
        <f>IF(nume_candidat="",FALSE,ISNUMBER(SEARCH(nume_candidat,#REF!)))</f>
        <v>0</v>
      </c>
      <c r="G84" s="355" t="e">
        <f>LEN(#REF!)-LEN(SUBSTITUTE(#REF!,",",""))+1</f>
        <v>#REF!</v>
      </c>
    </row>
    <row r="85" spans="1:7">
      <c r="A85" s="5" t="s">
        <v>143</v>
      </c>
      <c r="B85" s="6"/>
      <c r="C85" s="217"/>
      <c r="D85" s="74"/>
      <c r="E85" s="356" t="str">
        <f t="shared" si="1"/>
        <v/>
      </c>
      <c r="F85" s="354" t="b">
        <f>IF(nume_candidat="",FALSE,ISNUMBER(SEARCH(nume_candidat,#REF!)))</f>
        <v>0</v>
      </c>
      <c r="G85" s="355" t="e">
        <f>LEN(#REF!)-LEN(SUBSTITUTE(#REF!,",",""))+1</f>
        <v>#REF!</v>
      </c>
    </row>
    <row r="86" spans="1:7">
      <c r="A86" s="5" t="s">
        <v>144</v>
      </c>
      <c r="B86" s="6"/>
      <c r="C86" s="217"/>
      <c r="D86" s="74"/>
      <c r="E86" s="356" t="str">
        <f t="shared" si="1"/>
        <v/>
      </c>
      <c r="F86" s="354" t="b">
        <f>IF(nume_candidat="",FALSE,ISNUMBER(SEARCH(nume_candidat,#REF!)))</f>
        <v>0</v>
      </c>
      <c r="G86" s="355" t="e">
        <f>LEN(#REF!)-LEN(SUBSTITUTE(#REF!,",",""))+1</f>
        <v>#REF!</v>
      </c>
    </row>
    <row r="87" spans="1:7">
      <c r="A87" s="5" t="s">
        <v>145</v>
      </c>
      <c r="B87" s="6"/>
      <c r="C87" s="217"/>
      <c r="D87" s="74"/>
      <c r="E87" s="356" t="str">
        <f t="shared" si="1"/>
        <v/>
      </c>
      <c r="F87" s="354" t="b">
        <f>IF(nume_candidat="",FALSE,ISNUMBER(SEARCH(nume_candidat,#REF!)))</f>
        <v>0</v>
      </c>
      <c r="G87" s="355" t="e">
        <f>LEN(#REF!)-LEN(SUBSTITUTE(#REF!,",",""))+1</f>
        <v>#REF!</v>
      </c>
    </row>
    <row r="88" spans="1:7">
      <c r="A88" s="5" t="s">
        <v>146</v>
      </c>
      <c r="B88" s="6"/>
      <c r="C88" s="217"/>
      <c r="D88" s="74"/>
      <c r="E88" s="356" t="str">
        <f t="shared" si="1"/>
        <v/>
      </c>
      <c r="F88" s="354" t="b">
        <f>IF(nume_candidat="",FALSE,ISNUMBER(SEARCH(nume_candidat,#REF!)))</f>
        <v>0</v>
      </c>
      <c r="G88" s="355" t="e">
        <f>LEN(#REF!)-LEN(SUBSTITUTE(#REF!,",",""))+1</f>
        <v>#REF!</v>
      </c>
    </row>
    <row r="89" spans="1:7">
      <c r="A89" s="5" t="s">
        <v>147</v>
      </c>
      <c r="B89" s="6"/>
      <c r="C89" s="217"/>
      <c r="D89" s="74"/>
      <c r="E89" s="356" t="str">
        <f t="shared" si="1"/>
        <v/>
      </c>
      <c r="F89" s="354" t="b">
        <f>IF(nume_candidat="",FALSE,ISNUMBER(SEARCH(nume_candidat,#REF!)))</f>
        <v>0</v>
      </c>
      <c r="G89" s="355" t="e">
        <f>LEN(#REF!)-LEN(SUBSTITUTE(#REF!,",",""))+1</f>
        <v>#REF!</v>
      </c>
    </row>
    <row r="90" spans="1:7">
      <c r="A90" s="5" t="s">
        <v>148</v>
      </c>
      <c r="B90" s="6"/>
      <c r="C90" s="217"/>
      <c r="D90" s="74"/>
      <c r="E90" s="356" t="str">
        <f t="shared" si="1"/>
        <v/>
      </c>
      <c r="F90" s="354" t="b">
        <f>IF(nume_candidat="",FALSE,ISNUMBER(SEARCH(nume_candidat,#REF!)))</f>
        <v>0</v>
      </c>
      <c r="G90" s="355" t="e">
        <f>LEN(#REF!)-LEN(SUBSTITUTE(#REF!,",",""))+1</f>
        <v>#REF!</v>
      </c>
    </row>
    <row r="91" spans="1:7">
      <c r="A91" s="5" t="s">
        <v>149</v>
      </c>
      <c r="B91" s="6"/>
      <c r="C91" s="217"/>
      <c r="D91" s="74"/>
      <c r="E91" s="356" t="str">
        <f t="shared" si="1"/>
        <v/>
      </c>
      <c r="F91" s="354" t="b">
        <f>IF(nume_candidat="",FALSE,ISNUMBER(SEARCH(nume_candidat,#REF!)))</f>
        <v>0</v>
      </c>
      <c r="G91" s="355" t="e">
        <f>LEN(#REF!)-LEN(SUBSTITUTE(#REF!,",",""))+1</f>
        <v>#REF!</v>
      </c>
    </row>
    <row r="92" spans="1:7">
      <c r="A92" s="5" t="s">
        <v>150</v>
      </c>
      <c r="B92" s="6"/>
      <c r="C92" s="217"/>
      <c r="D92" s="74"/>
      <c r="E92" s="356" t="str">
        <f t="shared" si="1"/>
        <v/>
      </c>
      <c r="F92" s="354" t="b">
        <f>IF(nume_candidat="",FALSE,ISNUMBER(SEARCH(nume_candidat,#REF!)))</f>
        <v>0</v>
      </c>
      <c r="G92" s="355" t="e">
        <f>LEN(#REF!)-LEN(SUBSTITUTE(#REF!,",",""))+1</f>
        <v>#REF!</v>
      </c>
    </row>
    <row r="93" spans="1:7">
      <c r="A93" s="5" t="s">
        <v>151</v>
      </c>
      <c r="B93" s="6"/>
      <c r="C93" s="217"/>
      <c r="D93" s="74"/>
      <c r="E93" s="356" t="str">
        <f t="shared" si="1"/>
        <v/>
      </c>
      <c r="F93" s="354" t="b">
        <f>IF(nume_candidat="",FALSE,ISNUMBER(SEARCH(nume_candidat,#REF!)))</f>
        <v>0</v>
      </c>
      <c r="G93" s="355" t="e">
        <f>LEN(#REF!)-LEN(SUBSTITUTE(#REF!,",",""))+1</f>
        <v>#REF!</v>
      </c>
    </row>
    <row r="94" spans="1:7">
      <c r="A94" s="5" t="s">
        <v>152</v>
      </c>
      <c r="B94" s="6"/>
      <c r="C94" s="217"/>
      <c r="D94" s="74"/>
      <c r="E94" s="356" t="str">
        <f t="shared" si="1"/>
        <v/>
      </c>
      <c r="F94" s="354" t="b">
        <f>IF(nume_candidat="",FALSE,ISNUMBER(SEARCH(nume_candidat,#REF!)))</f>
        <v>0</v>
      </c>
      <c r="G94" s="355" t="e">
        <f>LEN(#REF!)-LEN(SUBSTITUTE(#REF!,",",""))+1</f>
        <v>#REF!</v>
      </c>
    </row>
    <row r="95" spans="1:7">
      <c r="A95" s="5" t="s">
        <v>153</v>
      </c>
      <c r="B95" s="6"/>
      <c r="C95" s="217"/>
      <c r="D95" s="74"/>
      <c r="E95" s="356" t="str">
        <f t="shared" si="1"/>
        <v/>
      </c>
      <c r="F95" s="354" t="b">
        <f>IF(nume_candidat="",FALSE,ISNUMBER(SEARCH(nume_candidat,#REF!)))</f>
        <v>0</v>
      </c>
      <c r="G95" s="355" t="e">
        <f>LEN(#REF!)-LEN(SUBSTITUTE(#REF!,",",""))+1</f>
        <v>#REF!</v>
      </c>
    </row>
    <row r="96" spans="1:7">
      <c r="A96" s="5" t="s">
        <v>154</v>
      </c>
      <c r="B96" s="6"/>
      <c r="C96" s="217"/>
      <c r="D96" s="74"/>
      <c r="E96" s="356" t="str">
        <f t="shared" si="1"/>
        <v/>
      </c>
      <c r="F96" s="354" t="b">
        <f>IF(nume_candidat="",FALSE,ISNUMBER(SEARCH(nume_candidat,#REF!)))</f>
        <v>0</v>
      </c>
      <c r="G96" s="355" t="e">
        <f>LEN(#REF!)-LEN(SUBSTITUTE(#REF!,",",""))+1</f>
        <v>#REF!</v>
      </c>
    </row>
    <row r="97" spans="1:7">
      <c r="A97" s="5" t="s">
        <v>155</v>
      </c>
      <c r="B97" s="6"/>
      <c r="C97" s="217"/>
      <c r="D97" s="74"/>
      <c r="E97" s="356" t="str">
        <f t="shared" si="1"/>
        <v/>
      </c>
      <c r="F97" s="354" t="b">
        <f>IF(nume_candidat="",FALSE,ISNUMBER(SEARCH(nume_candidat,#REF!)))</f>
        <v>0</v>
      </c>
      <c r="G97" s="355" t="e">
        <f>LEN(#REF!)-LEN(SUBSTITUTE(#REF!,",",""))+1</f>
        <v>#REF!</v>
      </c>
    </row>
    <row r="98" spans="1:7">
      <c r="A98" s="5" t="s">
        <v>156</v>
      </c>
      <c r="B98" s="6"/>
      <c r="C98" s="217"/>
      <c r="D98" s="74"/>
      <c r="E98" s="356" t="str">
        <f t="shared" si="1"/>
        <v/>
      </c>
      <c r="F98" s="354" t="b">
        <f>IF(nume_candidat="",FALSE,ISNUMBER(SEARCH(nume_candidat,#REF!)))</f>
        <v>0</v>
      </c>
      <c r="G98" s="355" t="e">
        <f>LEN(#REF!)-LEN(SUBSTITUTE(#REF!,",",""))+1</f>
        <v>#REF!</v>
      </c>
    </row>
    <row r="99" spans="1:7">
      <c r="A99" s="5" t="s">
        <v>157</v>
      </c>
      <c r="B99" s="6"/>
      <c r="C99" s="217"/>
      <c r="D99" s="74"/>
      <c r="E99" s="356" t="str">
        <f t="shared" si="1"/>
        <v/>
      </c>
      <c r="F99" s="354" t="b">
        <f>IF(nume_candidat="",FALSE,ISNUMBER(SEARCH(nume_candidat,#REF!)))</f>
        <v>0</v>
      </c>
      <c r="G99" s="355" t="e">
        <f>LEN(#REF!)-LEN(SUBSTITUTE(#REF!,",",""))+1</f>
        <v>#REF!</v>
      </c>
    </row>
    <row r="100" spans="1:7">
      <c r="A100" s="5" t="s">
        <v>158</v>
      </c>
      <c r="B100" s="6"/>
      <c r="C100" s="217"/>
      <c r="D100" s="74"/>
      <c r="E100" s="356" t="str">
        <f t="shared" si="1"/>
        <v/>
      </c>
      <c r="F100" s="354" t="b">
        <f>IF(nume_candidat="",FALSE,ISNUMBER(SEARCH(nume_candidat,#REF!)))</f>
        <v>0</v>
      </c>
      <c r="G100" s="355" t="e">
        <f>LEN(#REF!)-LEN(SUBSTITUTE(#REF!,",",""))+1</f>
        <v>#REF!</v>
      </c>
    </row>
    <row r="101" spans="1:7">
      <c r="A101" s="5" t="s">
        <v>159</v>
      </c>
      <c r="B101" s="6"/>
      <c r="C101" s="217"/>
      <c r="D101" s="74"/>
      <c r="E101" s="356" t="str">
        <f t="shared" si="1"/>
        <v/>
      </c>
      <c r="F101" s="354" t="b">
        <f>IF(nume_candidat="",FALSE,ISNUMBER(SEARCH(nume_candidat,#REF!)))</f>
        <v>0</v>
      </c>
      <c r="G101" s="355" t="e">
        <f>LEN(#REF!)-LEN(SUBSTITUTE(#REF!,",",""))+1</f>
        <v>#REF!</v>
      </c>
    </row>
    <row r="102" spans="1:7">
      <c r="A102" s="5" t="s">
        <v>160</v>
      </c>
      <c r="B102" s="6"/>
      <c r="C102" s="217"/>
      <c r="D102" s="74"/>
      <c r="E102" s="356" t="str">
        <f t="shared" si="1"/>
        <v/>
      </c>
      <c r="F102" s="354" t="b">
        <f>IF(nume_candidat="",FALSE,ISNUMBER(SEARCH(nume_candidat,#REF!)))</f>
        <v>0</v>
      </c>
      <c r="G102" s="355" t="e">
        <f>LEN(#REF!)-LEN(SUBSTITUTE(#REF!,",",""))+1</f>
        <v>#REF!</v>
      </c>
    </row>
    <row r="103" spans="1:7">
      <c r="A103" s="5" t="s">
        <v>161</v>
      </c>
      <c r="B103" s="6"/>
      <c r="C103" s="217"/>
      <c r="D103" s="74"/>
      <c r="E103" s="356" t="str">
        <f t="shared" si="1"/>
        <v/>
      </c>
      <c r="F103" s="354" t="b">
        <f>IF(nume_candidat="",FALSE,ISNUMBER(SEARCH(nume_candidat,#REF!)))</f>
        <v>0</v>
      </c>
      <c r="G103" s="355" t="e">
        <f>LEN(#REF!)-LEN(SUBSTITUTE(#REF!,",",""))+1</f>
        <v>#REF!</v>
      </c>
    </row>
    <row r="104" spans="1:7">
      <c r="A104" s="5" t="s">
        <v>162</v>
      </c>
      <c r="B104" s="6"/>
      <c r="C104" s="217"/>
      <c r="D104" s="74"/>
      <c r="E104" s="356" t="str">
        <f t="shared" si="1"/>
        <v/>
      </c>
      <c r="F104" s="354" t="b">
        <f>IF(nume_candidat="",FALSE,ISNUMBER(SEARCH(nume_candidat,#REF!)))</f>
        <v>0</v>
      </c>
      <c r="G104" s="355" t="e">
        <f>LEN(#REF!)-LEN(SUBSTITUTE(#REF!,",",""))+1</f>
        <v>#REF!</v>
      </c>
    </row>
    <row r="105" spans="1:7">
      <c r="A105" s="5" t="s">
        <v>163</v>
      </c>
      <c r="B105" s="6"/>
      <c r="C105" s="217"/>
      <c r="D105" s="74"/>
      <c r="E105" s="356" t="str">
        <f t="shared" si="1"/>
        <v/>
      </c>
      <c r="F105" s="354" t="b">
        <f>IF(nume_candidat="",FALSE,ISNUMBER(SEARCH(nume_candidat,#REF!)))</f>
        <v>0</v>
      </c>
      <c r="G105" s="355" t="e">
        <f>LEN(#REF!)-LEN(SUBSTITUTE(#REF!,",",""))+1</f>
        <v>#REF!</v>
      </c>
    </row>
    <row r="106" spans="1:7">
      <c r="A106" s="5" t="s">
        <v>164</v>
      </c>
      <c r="B106" s="6"/>
      <c r="C106" s="217"/>
      <c r="D106" s="74"/>
      <c r="E106" s="356" t="str">
        <f t="shared" si="1"/>
        <v/>
      </c>
      <c r="F106" s="354" t="b">
        <f>IF(nume_candidat="",FALSE,ISNUMBER(SEARCH(nume_candidat,#REF!)))</f>
        <v>0</v>
      </c>
      <c r="G106" s="355" t="e">
        <f>LEN(#REF!)-LEN(SUBSTITUTE(#REF!,",",""))+1</f>
        <v>#REF!</v>
      </c>
    </row>
    <row r="107" spans="1:7">
      <c r="A107" s="5" t="s">
        <v>165</v>
      </c>
      <c r="B107" s="6"/>
      <c r="C107" s="217"/>
      <c r="D107" s="74"/>
      <c r="E107" s="356" t="str">
        <f t="shared" si="1"/>
        <v/>
      </c>
      <c r="F107" s="354" t="b">
        <f>IF(nume_candidat="",FALSE,ISNUMBER(SEARCH(nume_candidat,#REF!)))</f>
        <v>0</v>
      </c>
      <c r="G107" s="355" t="e">
        <f>LEN(#REF!)-LEN(SUBSTITUTE(#REF!,",",""))+1</f>
        <v>#REF!</v>
      </c>
    </row>
    <row r="108" spans="1:7">
      <c r="A108" s="5" t="s">
        <v>166</v>
      </c>
      <c r="B108" s="6"/>
      <c r="C108" s="217"/>
      <c r="D108" s="74"/>
      <c r="E108" s="356" t="str">
        <f t="shared" si="1"/>
        <v/>
      </c>
      <c r="F108" s="354" t="b">
        <f>IF(nume_candidat="",FALSE,ISNUMBER(SEARCH(nume_candidat,#REF!)))</f>
        <v>0</v>
      </c>
      <c r="G108" s="355" t="e">
        <f>LEN(#REF!)-LEN(SUBSTITUTE(#REF!,",",""))+1</f>
        <v>#REF!</v>
      </c>
    </row>
    <row r="109" spans="1:7">
      <c r="A109" s="5" t="s">
        <v>167</v>
      </c>
      <c r="B109" s="6"/>
      <c r="C109" s="217"/>
      <c r="D109" s="74"/>
      <c r="E109" s="356" t="str">
        <f t="shared" si="1"/>
        <v/>
      </c>
      <c r="F109" s="354" t="b">
        <f>IF(nume_candidat="",FALSE,ISNUMBER(SEARCH(nume_candidat,#REF!)))</f>
        <v>0</v>
      </c>
      <c r="G109" s="355" t="e">
        <f>LEN(#REF!)-LEN(SUBSTITUTE(#REF!,",",""))+1</f>
        <v>#REF!</v>
      </c>
    </row>
    <row r="110" spans="1:7">
      <c r="A110" s="5" t="s">
        <v>168</v>
      </c>
      <c r="B110" s="6"/>
      <c r="C110" s="217"/>
      <c r="D110" s="74"/>
      <c r="E110" s="356" t="str">
        <f t="shared" si="1"/>
        <v/>
      </c>
      <c r="F110" s="354" t="b">
        <f>IF(nume_candidat="",FALSE,ISNUMBER(SEARCH(nume_candidat,#REF!)))</f>
        <v>0</v>
      </c>
      <c r="G110" s="355" t="e">
        <f>LEN(#REF!)-LEN(SUBSTITUTE(#REF!,",",""))+1</f>
        <v>#REF!</v>
      </c>
    </row>
    <row r="111" spans="1:7">
      <c r="A111" s="5" t="s">
        <v>169</v>
      </c>
      <c r="B111" s="6"/>
      <c r="C111" s="217"/>
      <c r="D111" s="74"/>
      <c r="E111" s="356" t="str">
        <f t="shared" si="1"/>
        <v/>
      </c>
      <c r="F111" s="354" t="b">
        <f>IF(nume_candidat="",FALSE,ISNUMBER(SEARCH(nume_candidat,#REF!)))</f>
        <v>0</v>
      </c>
      <c r="G111" s="355" t="e">
        <f>LEN(#REF!)-LEN(SUBSTITUTE(#REF!,",",""))+1</f>
        <v>#REF!</v>
      </c>
    </row>
    <row r="112" spans="1:7">
      <c r="A112" s="5" t="s">
        <v>170</v>
      </c>
      <c r="B112" s="6"/>
      <c r="C112" s="217"/>
      <c r="D112" s="74"/>
      <c r="E112" s="356" t="str">
        <f t="shared" si="1"/>
        <v/>
      </c>
      <c r="F112" s="354" t="b">
        <f>IF(nume_candidat="",FALSE,ISNUMBER(SEARCH(nume_candidat,#REF!)))</f>
        <v>0</v>
      </c>
      <c r="G112" s="355" t="e">
        <f>LEN(#REF!)-LEN(SUBSTITUTE(#REF!,",",""))+1</f>
        <v>#REF!</v>
      </c>
    </row>
    <row r="113" spans="1:7">
      <c r="A113" s="5" t="s">
        <v>171</v>
      </c>
      <c r="B113" s="6"/>
      <c r="C113" s="217"/>
      <c r="D113" s="74"/>
      <c r="E113" s="356" t="str">
        <f t="shared" si="1"/>
        <v/>
      </c>
      <c r="F113" s="354" t="b">
        <f>IF(nume_candidat="",FALSE,ISNUMBER(SEARCH(nume_candidat,#REF!)))</f>
        <v>0</v>
      </c>
      <c r="G113" s="355" t="e">
        <f>LEN(#REF!)-LEN(SUBSTITUTE(#REF!,",",""))+1</f>
        <v>#REF!</v>
      </c>
    </row>
    <row r="114" spans="1:7">
      <c r="A114" s="5" t="s">
        <v>172</v>
      </c>
      <c r="B114" s="6"/>
      <c r="C114" s="217"/>
      <c r="D114" s="74"/>
      <c r="E114" s="356" t="str">
        <f t="shared" si="1"/>
        <v/>
      </c>
      <c r="F114" s="354" t="b">
        <f>IF(nume_candidat="",FALSE,ISNUMBER(SEARCH(nume_candidat,#REF!)))</f>
        <v>0</v>
      </c>
      <c r="G114" s="355" t="e">
        <f>LEN(#REF!)-LEN(SUBSTITUTE(#REF!,",",""))+1</f>
        <v>#REF!</v>
      </c>
    </row>
    <row r="115" spans="1:7">
      <c r="A115" s="5" t="s">
        <v>173</v>
      </c>
      <c r="B115" s="6"/>
      <c r="C115" s="217"/>
      <c r="D115" s="74"/>
      <c r="E115" s="356" t="str">
        <f t="shared" si="1"/>
        <v/>
      </c>
      <c r="F115" s="354" t="b">
        <f>IF(nume_candidat="",FALSE,ISNUMBER(SEARCH(nume_candidat,#REF!)))</f>
        <v>0</v>
      </c>
      <c r="G115" s="355" t="e">
        <f>LEN(#REF!)-LEN(SUBSTITUTE(#REF!,",",""))+1</f>
        <v>#REF!</v>
      </c>
    </row>
    <row r="116" spans="1:7">
      <c r="A116" s="5" t="s">
        <v>174</v>
      </c>
      <c r="B116" s="6"/>
      <c r="C116" s="217"/>
      <c r="D116" s="74"/>
      <c r="E116" s="356" t="str">
        <f t="shared" si="1"/>
        <v/>
      </c>
      <c r="F116" s="354" t="b">
        <f>IF(nume_candidat="",FALSE,ISNUMBER(SEARCH(nume_candidat,#REF!)))</f>
        <v>0</v>
      </c>
      <c r="G116" s="355" t="e">
        <f>LEN(#REF!)-LEN(SUBSTITUTE(#REF!,",",""))+1</f>
        <v>#REF!</v>
      </c>
    </row>
    <row r="117" spans="1:7">
      <c r="A117" s="5" t="s">
        <v>175</v>
      </c>
      <c r="B117" s="6"/>
      <c r="C117" s="217"/>
      <c r="D117" s="74"/>
      <c r="E117" s="356" t="str">
        <f t="shared" si="1"/>
        <v/>
      </c>
      <c r="F117" s="354" t="b">
        <f>IF(nume_candidat="",FALSE,ISNUMBER(SEARCH(nume_candidat,#REF!)))</f>
        <v>0</v>
      </c>
      <c r="G117" s="355" t="e">
        <f>LEN(#REF!)-LEN(SUBSTITUTE(#REF!,",",""))+1</f>
        <v>#REF!</v>
      </c>
    </row>
    <row r="118" spans="1:7">
      <c r="A118" s="5" t="s">
        <v>176</v>
      </c>
      <c r="B118" s="6"/>
      <c r="C118" s="217"/>
      <c r="D118" s="74"/>
      <c r="E118" s="356" t="str">
        <f t="shared" si="1"/>
        <v/>
      </c>
      <c r="F118" s="354" t="b">
        <f>IF(nume_candidat="",FALSE,ISNUMBER(SEARCH(nume_candidat,#REF!)))</f>
        <v>0</v>
      </c>
      <c r="G118" s="355" t="e">
        <f>LEN(#REF!)-LEN(SUBSTITUTE(#REF!,",",""))+1</f>
        <v>#REF!</v>
      </c>
    </row>
    <row r="119" spans="1:7">
      <c r="A119" s="5" t="s">
        <v>177</v>
      </c>
      <c r="B119" s="6"/>
      <c r="C119" s="217"/>
      <c r="D119" s="74"/>
      <c r="E119" s="356" t="str">
        <f t="shared" si="1"/>
        <v/>
      </c>
      <c r="F119" s="354" t="b">
        <f>IF(nume_candidat="",FALSE,ISNUMBER(SEARCH(nume_candidat,#REF!)))</f>
        <v>0</v>
      </c>
      <c r="G119" s="355" t="e">
        <f>LEN(#REF!)-LEN(SUBSTITUTE(#REF!,",",""))+1</f>
        <v>#REF!</v>
      </c>
    </row>
    <row r="120" spans="1:7">
      <c r="A120" s="5" t="s">
        <v>178</v>
      </c>
      <c r="B120" s="6"/>
      <c r="C120" s="217"/>
      <c r="D120" s="74"/>
      <c r="E120" s="356" t="str">
        <f t="shared" si="1"/>
        <v/>
      </c>
      <c r="F120" s="354" t="b">
        <f>IF(nume_candidat="",FALSE,ISNUMBER(SEARCH(nume_candidat,#REF!)))</f>
        <v>0</v>
      </c>
      <c r="G120" s="355" t="e">
        <f>LEN(#REF!)-LEN(SUBSTITUTE(#REF!,",",""))+1</f>
        <v>#REF!</v>
      </c>
    </row>
    <row r="121" spans="1:7">
      <c r="A121" s="5" t="s">
        <v>179</v>
      </c>
      <c r="B121" s="6"/>
      <c r="C121" s="217"/>
      <c r="D121" s="74"/>
      <c r="E121" s="356" t="str">
        <f t="shared" si="1"/>
        <v/>
      </c>
      <c r="F121" s="354" t="b">
        <f>IF(nume_candidat="",FALSE,ISNUMBER(SEARCH(nume_candidat,#REF!)))</f>
        <v>0</v>
      </c>
      <c r="G121" s="355" t="e">
        <f>LEN(#REF!)-LEN(SUBSTITUTE(#REF!,",",""))+1</f>
        <v>#REF!</v>
      </c>
    </row>
    <row r="122" spans="1:7">
      <c r="A122" s="5" t="s">
        <v>180</v>
      </c>
      <c r="B122" s="6"/>
      <c r="C122" s="217"/>
      <c r="D122" s="74"/>
      <c r="E122" s="356" t="str">
        <f t="shared" si="1"/>
        <v/>
      </c>
      <c r="F122" s="354" t="b">
        <f>IF(nume_candidat="",FALSE,ISNUMBER(SEARCH(nume_candidat,#REF!)))</f>
        <v>0</v>
      </c>
      <c r="G122" s="355" t="e">
        <f>LEN(#REF!)-LEN(SUBSTITUTE(#REF!,",",""))+1</f>
        <v>#REF!</v>
      </c>
    </row>
    <row r="123" spans="1:7">
      <c r="A123" s="5" t="s">
        <v>181</v>
      </c>
      <c r="B123" s="6"/>
      <c r="C123" s="217"/>
      <c r="D123" s="74"/>
      <c r="E123" s="356" t="str">
        <f t="shared" si="1"/>
        <v/>
      </c>
      <c r="F123" s="354" t="b">
        <f>IF(nume_candidat="",FALSE,ISNUMBER(SEARCH(nume_candidat,#REF!)))</f>
        <v>0</v>
      </c>
      <c r="G123" s="355" t="e">
        <f>LEN(#REF!)-LEN(SUBSTITUTE(#REF!,",",""))+1</f>
        <v>#REF!</v>
      </c>
    </row>
    <row r="124" spans="1:7">
      <c r="A124" s="5" t="s">
        <v>182</v>
      </c>
      <c r="B124" s="6"/>
      <c r="C124" s="217"/>
      <c r="D124" s="74"/>
      <c r="E124" s="356" t="str">
        <f t="shared" si="1"/>
        <v/>
      </c>
      <c r="F124" s="354" t="b">
        <f>IF(nume_candidat="",FALSE,ISNUMBER(SEARCH(nume_candidat,#REF!)))</f>
        <v>0</v>
      </c>
      <c r="G124" s="355" t="e">
        <f>LEN(#REF!)-LEN(SUBSTITUTE(#REF!,",",""))+1</f>
        <v>#REF!</v>
      </c>
    </row>
    <row r="125" spans="1:7">
      <c r="A125" s="5" t="s">
        <v>183</v>
      </c>
      <c r="B125" s="6"/>
      <c r="C125" s="217"/>
      <c r="D125" s="74"/>
      <c r="E125" s="356" t="str">
        <f t="shared" si="1"/>
        <v/>
      </c>
      <c r="F125" s="354" t="b">
        <f>IF(nume_candidat="",FALSE,ISNUMBER(SEARCH(nume_candidat,#REF!)))</f>
        <v>0</v>
      </c>
      <c r="G125" s="355" t="e">
        <f>LEN(#REF!)-LEN(SUBSTITUTE(#REF!,",",""))+1</f>
        <v>#REF!</v>
      </c>
    </row>
    <row r="126" spans="1:7">
      <c r="A126" s="5" t="s">
        <v>184</v>
      </c>
      <c r="B126" s="6"/>
      <c r="C126" s="217"/>
      <c r="D126" s="74"/>
      <c r="E126" s="356" t="str">
        <f t="shared" si="1"/>
        <v/>
      </c>
      <c r="F126" s="354" t="b">
        <f>IF(nume_candidat="",FALSE,ISNUMBER(SEARCH(nume_candidat,#REF!)))</f>
        <v>0</v>
      </c>
      <c r="G126" s="355" t="e">
        <f>LEN(#REF!)-LEN(SUBSTITUTE(#REF!,",",""))+1</f>
        <v>#REF!</v>
      </c>
    </row>
    <row r="127" spans="1:7">
      <c r="A127" s="5" t="s">
        <v>185</v>
      </c>
      <c r="B127" s="6"/>
      <c r="C127" s="217"/>
      <c r="D127" s="74"/>
      <c r="E127" s="356" t="str">
        <f t="shared" si="1"/>
        <v/>
      </c>
      <c r="F127" s="354" t="b">
        <f>IF(nume_candidat="",FALSE,ISNUMBER(SEARCH(nume_candidat,#REF!)))</f>
        <v>0</v>
      </c>
      <c r="G127" s="355" t="e">
        <f>LEN(#REF!)-LEN(SUBSTITUTE(#REF!,",",""))+1</f>
        <v>#REF!</v>
      </c>
    </row>
    <row r="128" spans="1:7">
      <c r="A128" s="5" t="s">
        <v>186</v>
      </c>
      <c r="B128" s="6"/>
      <c r="C128" s="217"/>
      <c r="D128" s="74"/>
      <c r="E128" s="356" t="str">
        <f t="shared" si="1"/>
        <v/>
      </c>
      <c r="F128" s="354" t="b">
        <f>IF(nume_candidat="",FALSE,ISNUMBER(SEARCH(nume_candidat,#REF!)))</f>
        <v>0</v>
      </c>
      <c r="G128" s="355" t="e">
        <f>LEN(#REF!)-LEN(SUBSTITUTE(#REF!,",",""))+1</f>
        <v>#REF!</v>
      </c>
    </row>
    <row r="129" spans="1:7">
      <c r="A129" s="5" t="s">
        <v>187</v>
      </c>
      <c r="B129" s="6"/>
      <c r="C129" s="217"/>
      <c r="D129" s="74"/>
      <c r="E129" s="356" t="str">
        <f t="shared" si="1"/>
        <v/>
      </c>
      <c r="F129" s="354" t="b">
        <f>IF(nume_candidat="",FALSE,ISNUMBER(SEARCH(nume_candidat,#REF!)))</f>
        <v>0</v>
      </c>
      <c r="G129" s="355" t="e">
        <f>LEN(#REF!)-LEN(SUBSTITUTE(#REF!,",",""))+1</f>
        <v>#REF!</v>
      </c>
    </row>
    <row r="130" spans="1:7">
      <c r="A130" s="5" t="s">
        <v>188</v>
      </c>
      <c r="B130" s="6"/>
      <c r="C130" s="217"/>
      <c r="D130" s="74"/>
      <c r="E130" s="356" t="str">
        <f t="shared" si="1"/>
        <v/>
      </c>
      <c r="F130" s="354" t="b">
        <f>IF(nume_candidat="",FALSE,ISNUMBER(SEARCH(nume_candidat,#REF!)))</f>
        <v>0</v>
      </c>
      <c r="G130" s="355" t="e">
        <f>LEN(#REF!)-LEN(SUBSTITUTE(#REF!,",",""))+1</f>
        <v>#REF!</v>
      </c>
    </row>
    <row r="131" spans="1:7">
      <c r="A131" s="5" t="s">
        <v>189</v>
      </c>
      <c r="B131" s="6"/>
      <c r="C131" s="217"/>
      <c r="D131" s="74"/>
      <c r="E131" s="356" t="str">
        <f t="shared" si="1"/>
        <v/>
      </c>
      <c r="F131" s="354" t="b">
        <f>IF(nume_candidat="",FALSE,ISNUMBER(SEARCH(nume_candidat,#REF!)))</f>
        <v>0</v>
      </c>
      <c r="G131" s="355" t="e">
        <f>LEN(#REF!)-LEN(SUBSTITUTE(#REF!,",",""))+1</f>
        <v>#REF!</v>
      </c>
    </row>
    <row r="132" spans="1:7">
      <c r="A132" s="5" t="s">
        <v>190</v>
      </c>
      <c r="B132" s="6"/>
      <c r="C132" s="217"/>
      <c r="D132" s="74"/>
      <c r="E132" s="356" t="str">
        <f t="shared" si="1"/>
        <v/>
      </c>
      <c r="F132" s="354" t="b">
        <f>IF(nume_candidat="",FALSE,ISNUMBER(SEARCH(nume_candidat,#REF!)))</f>
        <v>0</v>
      </c>
      <c r="G132" s="355" t="e">
        <f>LEN(#REF!)-LEN(SUBSTITUTE(#REF!,",",""))+1</f>
        <v>#REF!</v>
      </c>
    </row>
    <row r="133" spans="1:7">
      <c r="A133" s="5" t="s">
        <v>191</v>
      </c>
      <c r="B133" s="6"/>
      <c r="C133" s="217"/>
      <c r="D133" s="74"/>
      <c r="E133" s="356" t="str">
        <f t="shared" si="1"/>
        <v/>
      </c>
      <c r="F133" s="354" t="b">
        <f>IF(nume_candidat="",FALSE,ISNUMBER(SEARCH(nume_candidat,#REF!)))</f>
        <v>0</v>
      </c>
      <c r="G133" s="355" t="e">
        <f>LEN(#REF!)-LEN(SUBSTITUTE(#REF!,",",""))+1</f>
        <v>#REF!</v>
      </c>
    </row>
    <row r="134" spans="1:7">
      <c r="A134" s="5" t="s">
        <v>192</v>
      </c>
      <c r="B134" s="6"/>
      <c r="C134" s="217"/>
      <c r="D134" s="74"/>
      <c r="E134" s="356" t="str">
        <f t="shared" si="1"/>
        <v/>
      </c>
      <c r="F134" s="354" t="b">
        <f>IF(nume_candidat="",FALSE,ISNUMBER(SEARCH(nume_candidat,#REF!)))</f>
        <v>0</v>
      </c>
      <c r="G134" s="355" t="e">
        <f>LEN(#REF!)-LEN(SUBSTITUTE(#REF!,",",""))+1</f>
        <v>#REF!</v>
      </c>
    </row>
    <row r="135" spans="1:7">
      <c r="A135" s="5" t="s">
        <v>193</v>
      </c>
      <c r="B135" s="6"/>
      <c r="C135" s="217"/>
      <c r="D135" s="74"/>
      <c r="E135" s="356" t="str">
        <f t="shared" si="1"/>
        <v/>
      </c>
      <c r="F135" s="354" t="b">
        <f>IF(nume_candidat="",FALSE,ISNUMBER(SEARCH(nume_candidat,#REF!)))</f>
        <v>0</v>
      </c>
      <c r="G135" s="355" t="e">
        <f>LEN(#REF!)-LEN(SUBSTITUTE(#REF!,",",""))+1</f>
        <v>#REF!</v>
      </c>
    </row>
    <row r="136" spans="1:7">
      <c r="A136" s="5" t="s">
        <v>194</v>
      </c>
      <c r="B136" s="6"/>
      <c r="C136" s="217"/>
      <c r="D136" s="74"/>
      <c r="E136" s="356" t="str">
        <f t="shared" si="1"/>
        <v/>
      </c>
      <c r="F136" s="354" t="b">
        <f>IF(nume_candidat="",FALSE,ISNUMBER(SEARCH(nume_candidat,#REF!)))</f>
        <v>0</v>
      </c>
      <c r="G136" s="355" t="e">
        <f>LEN(#REF!)-LEN(SUBSTITUTE(#REF!,",",""))+1</f>
        <v>#REF!</v>
      </c>
    </row>
    <row r="137" spans="1:7">
      <c r="A137" s="5" t="s">
        <v>195</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c r="A138" s="5" t="s">
        <v>196</v>
      </c>
      <c r="B138" s="6"/>
      <c r="C138" s="217"/>
      <c r="D138" s="74"/>
      <c r="E138" s="356" t="str">
        <f t="shared" si="2"/>
        <v/>
      </c>
      <c r="F138" s="354" t="b">
        <f>IF(nume_candidat="",FALSE,ISNUMBER(SEARCH(nume_candidat,#REF!)))</f>
        <v>0</v>
      </c>
      <c r="G138" s="355" t="e">
        <f>LEN(#REF!)-LEN(SUBSTITUTE(#REF!,",",""))+1</f>
        <v>#REF!</v>
      </c>
    </row>
    <row r="139" spans="1:7">
      <c r="A139" s="5" t="s">
        <v>197</v>
      </c>
      <c r="B139" s="6"/>
      <c r="C139" s="217"/>
      <c r="D139" s="74"/>
      <c r="E139" s="356" t="str">
        <f t="shared" si="2"/>
        <v/>
      </c>
      <c r="F139" s="354" t="b">
        <f>IF(nume_candidat="",FALSE,ISNUMBER(SEARCH(nume_candidat,#REF!)))</f>
        <v>0</v>
      </c>
      <c r="G139" s="355" t="e">
        <f>LEN(#REF!)-LEN(SUBSTITUTE(#REF!,",",""))+1</f>
        <v>#REF!</v>
      </c>
    </row>
    <row r="140" spans="1:7">
      <c r="A140" s="5" t="s">
        <v>198</v>
      </c>
      <c r="B140" s="6"/>
      <c r="C140" s="217"/>
      <c r="D140" s="74"/>
      <c r="E140" s="356" t="str">
        <f t="shared" si="2"/>
        <v/>
      </c>
      <c r="F140" s="354" t="b">
        <f>IF(nume_candidat="",FALSE,ISNUMBER(SEARCH(nume_candidat,#REF!)))</f>
        <v>0</v>
      </c>
      <c r="G140" s="355" t="e">
        <f>LEN(#REF!)-LEN(SUBSTITUTE(#REF!,",",""))+1</f>
        <v>#REF!</v>
      </c>
    </row>
    <row r="141" spans="1:7">
      <c r="A141" s="5" t="s">
        <v>199</v>
      </c>
      <c r="B141" s="6"/>
      <c r="C141" s="217"/>
      <c r="D141" s="74"/>
      <c r="E141" s="356" t="str">
        <f t="shared" si="2"/>
        <v/>
      </c>
      <c r="F141" s="354" t="b">
        <f>IF(nume_candidat="",FALSE,ISNUMBER(SEARCH(nume_candidat,#REF!)))</f>
        <v>0</v>
      </c>
      <c r="G141" s="355" t="e">
        <f>LEN(#REF!)-LEN(SUBSTITUTE(#REF!,",",""))+1</f>
        <v>#REF!</v>
      </c>
    </row>
    <row r="142" spans="1:7">
      <c r="A142" s="5" t="s">
        <v>200</v>
      </c>
      <c r="B142" s="6"/>
      <c r="C142" s="217"/>
      <c r="D142" s="74"/>
      <c r="E142" s="356" t="str">
        <f t="shared" si="2"/>
        <v/>
      </c>
      <c r="F142" s="354" t="b">
        <f>IF(nume_candidat="",FALSE,ISNUMBER(SEARCH(nume_candidat,#REF!)))</f>
        <v>0</v>
      </c>
      <c r="G142" s="355" t="e">
        <f>LEN(#REF!)-LEN(SUBSTITUTE(#REF!,",",""))+1</f>
        <v>#REF!</v>
      </c>
    </row>
    <row r="143" spans="1:7">
      <c r="A143" s="5" t="s">
        <v>201</v>
      </c>
      <c r="B143" s="6"/>
      <c r="C143" s="217"/>
      <c r="D143" s="74"/>
      <c r="E143" s="356" t="str">
        <f t="shared" si="2"/>
        <v/>
      </c>
      <c r="F143" s="354" t="b">
        <f>IF(nume_candidat="",FALSE,ISNUMBER(SEARCH(nume_candidat,#REF!)))</f>
        <v>0</v>
      </c>
      <c r="G143" s="355" t="e">
        <f>LEN(#REF!)-LEN(SUBSTITUTE(#REF!,",",""))+1</f>
        <v>#REF!</v>
      </c>
    </row>
    <row r="144" spans="1:7">
      <c r="A144" s="5" t="s">
        <v>202</v>
      </c>
      <c r="B144" s="6"/>
      <c r="C144" s="217"/>
      <c r="D144" s="74"/>
      <c r="E144" s="356" t="str">
        <f t="shared" si="2"/>
        <v/>
      </c>
      <c r="F144" s="354" t="b">
        <f>IF(nume_candidat="",FALSE,ISNUMBER(SEARCH(nume_candidat,#REF!)))</f>
        <v>0</v>
      </c>
      <c r="G144" s="355" t="e">
        <f>LEN(#REF!)-LEN(SUBSTITUTE(#REF!,",",""))+1</f>
        <v>#REF!</v>
      </c>
    </row>
    <row r="145" spans="1:7">
      <c r="A145" s="5" t="s">
        <v>203</v>
      </c>
      <c r="B145" s="6"/>
      <c r="C145" s="217"/>
      <c r="D145" s="74"/>
      <c r="E145" s="356" t="str">
        <f t="shared" si="2"/>
        <v/>
      </c>
      <c r="F145" s="354" t="b">
        <f>IF(nume_candidat="",FALSE,ISNUMBER(SEARCH(nume_candidat,#REF!)))</f>
        <v>0</v>
      </c>
      <c r="G145" s="355" t="e">
        <f>LEN(#REF!)-LEN(SUBSTITUTE(#REF!,",",""))+1</f>
        <v>#REF!</v>
      </c>
    </row>
    <row r="146" spans="1:7">
      <c r="A146" s="5" t="s">
        <v>204</v>
      </c>
      <c r="B146" s="6"/>
      <c r="C146" s="217"/>
      <c r="D146" s="74"/>
      <c r="E146" s="356" t="str">
        <f t="shared" si="2"/>
        <v/>
      </c>
      <c r="F146" s="354" t="b">
        <f>IF(nume_candidat="",FALSE,ISNUMBER(SEARCH(nume_candidat,#REF!)))</f>
        <v>0</v>
      </c>
      <c r="G146" s="355" t="e">
        <f>LEN(#REF!)-LEN(SUBSTITUTE(#REF!,",",""))+1</f>
        <v>#REF!</v>
      </c>
    </row>
    <row r="147" spans="1:7">
      <c r="A147" s="5" t="s">
        <v>205</v>
      </c>
      <c r="B147" s="6"/>
      <c r="C147" s="217"/>
      <c r="D147" s="74"/>
      <c r="E147" s="356" t="str">
        <f t="shared" si="2"/>
        <v/>
      </c>
      <c r="F147" s="354" t="b">
        <f>IF(nume_candidat="",FALSE,ISNUMBER(SEARCH(nume_candidat,#REF!)))</f>
        <v>0</v>
      </c>
      <c r="G147" s="355" t="e">
        <f>LEN(#REF!)-LEN(SUBSTITUTE(#REF!,",",""))+1</f>
        <v>#REF!</v>
      </c>
    </row>
    <row r="148" spans="1:7">
      <c r="A148" s="5" t="s">
        <v>206</v>
      </c>
      <c r="B148" s="6"/>
      <c r="C148" s="217"/>
      <c r="D148" s="74"/>
      <c r="E148" s="356" t="str">
        <f t="shared" si="2"/>
        <v/>
      </c>
      <c r="F148" s="354" t="b">
        <f>IF(nume_candidat="",FALSE,ISNUMBER(SEARCH(nume_candidat,#REF!)))</f>
        <v>0</v>
      </c>
      <c r="G148" s="355" t="e">
        <f>LEN(#REF!)-LEN(SUBSTITUTE(#REF!,",",""))+1</f>
        <v>#REF!</v>
      </c>
    </row>
    <row r="149" spans="1:7">
      <c r="A149" s="5" t="s">
        <v>207</v>
      </c>
      <c r="B149" s="6"/>
      <c r="C149" s="217"/>
      <c r="D149" s="74"/>
      <c r="E149" s="356" t="str">
        <f t="shared" si="2"/>
        <v/>
      </c>
      <c r="F149" s="354" t="b">
        <f>IF(nume_candidat="",FALSE,ISNUMBER(SEARCH(nume_candidat,#REF!)))</f>
        <v>0</v>
      </c>
      <c r="G149" s="355" t="e">
        <f>LEN(#REF!)-LEN(SUBSTITUTE(#REF!,",",""))+1</f>
        <v>#REF!</v>
      </c>
    </row>
    <row r="150" spans="1:7">
      <c r="A150" s="5" t="s">
        <v>208</v>
      </c>
      <c r="B150" s="6"/>
      <c r="C150" s="217"/>
      <c r="D150" s="74"/>
      <c r="E150" s="356" t="str">
        <f t="shared" si="2"/>
        <v/>
      </c>
      <c r="F150" s="354" t="b">
        <f>IF(nume_candidat="",FALSE,ISNUMBER(SEARCH(nume_candidat,#REF!)))</f>
        <v>0</v>
      </c>
      <c r="G150" s="355" t="e">
        <f>LEN(#REF!)-LEN(SUBSTITUTE(#REF!,",",""))+1</f>
        <v>#REF!</v>
      </c>
    </row>
    <row r="151" spans="1:7">
      <c r="A151" s="5" t="s">
        <v>209</v>
      </c>
      <c r="B151" s="6"/>
      <c r="C151" s="217"/>
      <c r="D151" s="74"/>
      <c r="E151" s="356" t="str">
        <f t="shared" si="2"/>
        <v/>
      </c>
      <c r="F151" s="354" t="b">
        <f>IF(nume_candidat="",FALSE,ISNUMBER(SEARCH(nume_candidat,#REF!)))</f>
        <v>0</v>
      </c>
      <c r="G151" s="355" t="e">
        <f>LEN(#REF!)-LEN(SUBSTITUTE(#REF!,",",""))+1</f>
        <v>#REF!</v>
      </c>
    </row>
    <row r="152" spans="1:7">
      <c r="A152" s="5" t="s">
        <v>210</v>
      </c>
      <c r="B152" s="6"/>
      <c r="C152" s="217"/>
      <c r="D152" s="74"/>
      <c r="E152" s="356" t="str">
        <f t="shared" si="2"/>
        <v/>
      </c>
      <c r="F152" s="354" t="b">
        <f>IF(nume_candidat="",FALSE,ISNUMBER(SEARCH(nume_candidat,#REF!)))</f>
        <v>0</v>
      </c>
      <c r="G152" s="355" t="e">
        <f>LEN(#REF!)-LEN(SUBSTITUTE(#REF!,",",""))+1</f>
        <v>#REF!</v>
      </c>
    </row>
    <row r="153" spans="1:7">
      <c r="A153" s="5" t="s">
        <v>211</v>
      </c>
      <c r="B153" s="6"/>
      <c r="C153" s="217"/>
      <c r="D153" s="74"/>
      <c r="E153" s="356" t="str">
        <f t="shared" si="2"/>
        <v/>
      </c>
      <c r="F153" s="354" t="b">
        <f>IF(nume_candidat="",FALSE,ISNUMBER(SEARCH(nume_candidat,#REF!)))</f>
        <v>0</v>
      </c>
      <c r="G153" s="355" t="e">
        <f>LEN(#REF!)-LEN(SUBSTITUTE(#REF!,",",""))+1</f>
        <v>#REF!</v>
      </c>
    </row>
    <row r="154" spans="1:7">
      <c r="A154" s="5" t="s">
        <v>212</v>
      </c>
      <c r="B154" s="6"/>
      <c r="C154" s="217"/>
      <c r="D154" s="74"/>
      <c r="E154" s="356" t="str">
        <f t="shared" si="2"/>
        <v/>
      </c>
      <c r="F154" s="354" t="b">
        <f>IF(nume_candidat="",FALSE,ISNUMBER(SEARCH(nume_candidat,#REF!)))</f>
        <v>0</v>
      </c>
      <c r="G154" s="355" t="e">
        <f>LEN(#REF!)-LEN(SUBSTITUTE(#REF!,",",""))+1</f>
        <v>#REF!</v>
      </c>
    </row>
    <row r="155" spans="1:7">
      <c r="A155" s="5" t="s">
        <v>213</v>
      </c>
      <c r="B155" s="6"/>
      <c r="C155" s="217"/>
      <c r="D155" s="74"/>
      <c r="E155" s="356" t="str">
        <f t="shared" si="2"/>
        <v/>
      </c>
      <c r="F155" s="354" t="b">
        <f>IF(nume_candidat="",FALSE,ISNUMBER(SEARCH(nume_candidat,#REF!)))</f>
        <v>0</v>
      </c>
      <c r="G155" s="355" t="e">
        <f>LEN(#REF!)-LEN(SUBSTITUTE(#REF!,",",""))+1</f>
        <v>#REF!</v>
      </c>
    </row>
    <row r="156" spans="1:7">
      <c r="A156" s="5" t="s">
        <v>214</v>
      </c>
      <c r="B156" s="6"/>
      <c r="C156" s="217"/>
      <c r="D156" s="74"/>
      <c r="E156" s="356" t="str">
        <f t="shared" si="2"/>
        <v/>
      </c>
      <c r="F156" s="354" t="b">
        <f>IF(nume_candidat="",FALSE,ISNUMBER(SEARCH(nume_candidat,#REF!)))</f>
        <v>0</v>
      </c>
      <c r="G156" s="355" t="e">
        <f>LEN(#REF!)-LEN(SUBSTITUTE(#REF!,",",""))+1</f>
        <v>#REF!</v>
      </c>
    </row>
    <row r="157" spans="1:7">
      <c r="A157" s="5" t="s">
        <v>215</v>
      </c>
      <c r="B157" s="6"/>
      <c r="C157" s="217"/>
      <c r="D157" s="74"/>
      <c r="E157" s="356" t="str">
        <f t="shared" si="2"/>
        <v/>
      </c>
      <c r="F157" s="354" t="b">
        <f>IF(nume_candidat="",FALSE,ISNUMBER(SEARCH(nume_candidat,#REF!)))</f>
        <v>0</v>
      </c>
      <c r="G157" s="355" t="e">
        <f>LEN(#REF!)-LEN(SUBSTITUTE(#REF!,",",""))+1</f>
        <v>#REF!</v>
      </c>
    </row>
    <row r="158" spans="1:7">
      <c r="A158" s="5" t="s">
        <v>216</v>
      </c>
      <c r="B158" s="6"/>
      <c r="C158" s="217"/>
      <c r="D158" s="74"/>
      <c r="E158" s="356" t="str">
        <f t="shared" si="2"/>
        <v/>
      </c>
      <c r="F158" s="354" t="b">
        <f>IF(nume_candidat="",FALSE,ISNUMBER(SEARCH(nume_candidat,#REF!)))</f>
        <v>0</v>
      </c>
      <c r="G158" s="355" t="e">
        <f>LEN(#REF!)-LEN(SUBSTITUTE(#REF!,",",""))+1</f>
        <v>#REF!</v>
      </c>
    </row>
    <row r="159" spans="1:7">
      <c r="A159" s="5" t="s">
        <v>217</v>
      </c>
      <c r="B159" s="6"/>
      <c r="C159" s="217"/>
      <c r="D159" s="74"/>
      <c r="E159" s="356" t="str">
        <f t="shared" si="2"/>
        <v/>
      </c>
      <c r="F159" s="354" t="b">
        <f>IF(nume_candidat="",FALSE,ISNUMBER(SEARCH(nume_candidat,#REF!)))</f>
        <v>0</v>
      </c>
      <c r="G159" s="355" t="e">
        <f>LEN(#REF!)-LEN(SUBSTITUTE(#REF!,",",""))+1</f>
        <v>#REF!</v>
      </c>
    </row>
    <row r="160" spans="1:7">
      <c r="A160" s="5" t="s">
        <v>218</v>
      </c>
      <c r="B160" s="6"/>
      <c r="C160" s="217"/>
      <c r="D160" s="74"/>
      <c r="E160" s="356" t="str">
        <f t="shared" si="2"/>
        <v/>
      </c>
      <c r="F160" s="354" t="b">
        <f>IF(nume_candidat="",FALSE,ISNUMBER(SEARCH(nume_candidat,#REF!)))</f>
        <v>0</v>
      </c>
      <c r="G160" s="355" t="e">
        <f>LEN(#REF!)-LEN(SUBSTITUTE(#REF!,",",""))+1</f>
        <v>#REF!</v>
      </c>
    </row>
    <row r="161" spans="1:7">
      <c r="A161" s="5" t="s">
        <v>219</v>
      </c>
      <c r="B161" s="6"/>
      <c r="C161" s="217"/>
      <c r="D161" s="74"/>
      <c r="E161" s="356" t="str">
        <f t="shared" si="2"/>
        <v/>
      </c>
      <c r="F161" s="354" t="b">
        <f>IF(nume_candidat="",FALSE,ISNUMBER(SEARCH(nume_candidat,#REF!)))</f>
        <v>0</v>
      </c>
      <c r="G161" s="355" t="e">
        <f>LEN(#REF!)-LEN(SUBSTITUTE(#REF!,",",""))+1</f>
        <v>#REF!</v>
      </c>
    </row>
    <row r="162" spans="1:7">
      <c r="A162" s="5" t="s">
        <v>220</v>
      </c>
      <c r="B162" s="6"/>
      <c r="C162" s="217"/>
      <c r="D162" s="74"/>
      <c r="E162" s="356" t="str">
        <f t="shared" si="2"/>
        <v/>
      </c>
      <c r="F162" s="354" t="b">
        <f>IF(nume_candidat="",FALSE,ISNUMBER(SEARCH(nume_candidat,#REF!)))</f>
        <v>0</v>
      </c>
      <c r="G162" s="355" t="e">
        <f>LEN(#REF!)-LEN(SUBSTITUTE(#REF!,",",""))+1</f>
        <v>#REF!</v>
      </c>
    </row>
    <row r="163" spans="1:7">
      <c r="A163" s="5" t="s">
        <v>221</v>
      </c>
      <c r="B163" s="6"/>
      <c r="C163" s="217"/>
      <c r="D163" s="74"/>
      <c r="E163" s="356" t="str">
        <f t="shared" si="2"/>
        <v/>
      </c>
      <c r="F163" s="354" t="b">
        <f>IF(nume_candidat="",FALSE,ISNUMBER(SEARCH(nume_candidat,#REF!)))</f>
        <v>0</v>
      </c>
      <c r="G163" s="355" t="e">
        <f>LEN(#REF!)-LEN(SUBSTITUTE(#REF!,",",""))+1</f>
        <v>#REF!</v>
      </c>
    </row>
    <row r="164" spans="1:7">
      <c r="A164" s="5" t="s">
        <v>222</v>
      </c>
      <c r="B164" s="6"/>
      <c r="C164" s="217"/>
      <c r="D164" s="74"/>
      <c r="E164" s="356" t="str">
        <f t="shared" si="2"/>
        <v/>
      </c>
      <c r="F164" s="354" t="b">
        <f>IF(nume_candidat="",FALSE,ISNUMBER(SEARCH(nume_candidat,#REF!)))</f>
        <v>0</v>
      </c>
      <c r="G164" s="355" t="e">
        <f>LEN(#REF!)-LEN(SUBSTITUTE(#REF!,",",""))+1</f>
        <v>#REF!</v>
      </c>
    </row>
    <row r="165" spans="1:7">
      <c r="A165" s="5" t="s">
        <v>223</v>
      </c>
      <c r="B165" s="6"/>
      <c r="C165" s="217"/>
      <c r="D165" s="74"/>
      <c r="E165" s="356" t="str">
        <f t="shared" si="2"/>
        <v/>
      </c>
      <c r="F165" s="354" t="b">
        <f>IF(nume_candidat="",FALSE,ISNUMBER(SEARCH(nume_candidat,#REF!)))</f>
        <v>0</v>
      </c>
      <c r="G165" s="355" t="e">
        <f>LEN(#REF!)-LEN(SUBSTITUTE(#REF!,",",""))+1</f>
        <v>#REF!</v>
      </c>
    </row>
    <row r="166" spans="1:7">
      <c r="A166" s="5" t="s">
        <v>224</v>
      </c>
      <c r="B166" s="6"/>
      <c r="C166" s="217"/>
      <c r="D166" s="74"/>
      <c r="E166" s="356" t="str">
        <f t="shared" si="2"/>
        <v/>
      </c>
      <c r="F166" s="354" t="b">
        <f>IF(nume_candidat="",FALSE,ISNUMBER(SEARCH(nume_candidat,#REF!)))</f>
        <v>0</v>
      </c>
      <c r="G166" s="355" t="e">
        <f>LEN(#REF!)-LEN(SUBSTITUTE(#REF!,",",""))+1</f>
        <v>#REF!</v>
      </c>
    </row>
    <row r="167" spans="1:7">
      <c r="A167" s="5" t="s">
        <v>225</v>
      </c>
      <c r="B167" s="6"/>
      <c r="C167" s="217"/>
      <c r="D167" s="74"/>
      <c r="E167" s="356" t="str">
        <f t="shared" si="2"/>
        <v/>
      </c>
      <c r="F167" s="354" t="b">
        <f>IF(nume_candidat="",FALSE,ISNUMBER(SEARCH(nume_candidat,#REF!)))</f>
        <v>0</v>
      </c>
      <c r="G167" s="355" t="e">
        <f>LEN(#REF!)-LEN(SUBSTITUTE(#REF!,",",""))+1</f>
        <v>#REF!</v>
      </c>
    </row>
    <row r="168" spans="1:7">
      <c r="A168" s="5" t="s">
        <v>226</v>
      </c>
      <c r="B168" s="6"/>
      <c r="C168" s="217"/>
      <c r="D168" s="74"/>
      <c r="E168" s="356" t="str">
        <f t="shared" si="2"/>
        <v/>
      </c>
      <c r="F168" s="354" t="b">
        <f>IF(nume_candidat="",FALSE,ISNUMBER(SEARCH(nume_candidat,#REF!)))</f>
        <v>0</v>
      </c>
      <c r="G168" s="355" t="e">
        <f>LEN(#REF!)-LEN(SUBSTITUTE(#REF!,",",""))+1</f>
        <v>#REF!</v>
      </c>
    </row>
    <row r="169" spans="1:7">
      <c r="A169" s="5" t="s">
        <v>227</v>
      </c>
      <c r="B169" s="6"/>
      <c r="C169" s="217"/>
      <c r="D169" s="74"/>
      <c r="E169" s="356" t="str">
        <f t="shared" si="2"/>
        <v/>
      </c>
      <c r="F169" s="354" t="b">
        <f>IF(nume_candidat="",FALSE,ISNUMBER(SEARCH(nume_candidat,#REF!)))</f>
        <v>0</v>
      </c>
      <c r="G169" s="355" t="e">
        <f>LEN(#REF!)-LEN(SUBSTITUTE(#REF!,",",""))+1</f>
        <v>#REF!</v>
      </c>
    </row>
    <row r="170" spans="1:7">
      <c r="A170" s="5" t="s">
        <v>228</v>
      </c>
      <c r="B170" s="6"/>
      <c r="C170" s="217"/>
      <c r="D170" s="74"/>
      <c r="E170" s="356" t="str">
        <f t="shared" si="2"/>
        <v/>
      </c>
      <c r="F170" s="354" t="b">
        <f>IF(nume_candidat="",FALSE,ISNUMBER(SEARCH(nume_candidat,#REF!)))</f>
        <v>0</v>
      </c>
      <c r="G170" s="355" t="e">
        <f>LEN(#REF!)-LEN(SUBSTITUTE(#REF!,",",""))+1</f>
        <v>#REF!</v>
      </c>
    </row>
    <row r="171" spans="1:7">
      <c r="A171" s="5" t="s">
        <v>229</v>
      </c>
      <c r="B171" s="6"/>
      <c r="C171" s="217"/>
      <c r="D171" s="74"/>
      <c r="E171" s="356" t="str">
        <f t="shared" si="2"/>
        <v/>
      </c>
      <c r="F171" s="354" t="b">
        <f>IF(nume_candidat="",FALSE,ISNUMBER(SEARCH(nume_candidat,#REF!)))</f>
        <v>0</v>
      </c>
      <c r="G171" s="355" t="e">
        <f>LEN(#REF!)-LEN(SUBSTITUTE(#REF!,",",""))+1</f>
        <v>#REF!</v>
      </c>
    </row>
    <row r="172" spans="1:7">
      <c r="A172" s="5" t="s">
        <v>230</v>
      </c>
      <c r="B172" s="6"/>
      <c r="C172" s="217"/>
      <c r="D172" s="74"/>
      <c r="E172" s="356" t="str">
        <f t="shared" si="2"/>
        <v/>
      </c>
      <c r="F172" s="354" t="b">
        <f>IF(nume_candidat="",FALSE,ISNUMBER(SEARCH(nume_candidat,#REF!)))</f>
        <v>0</v>
      </c>
      <c r="G172" s="355" t="e">
        <f>LEN(#REF!)-LEN(SUBSTITUTE(#REF!,",",""))+1</f>
        <v>#REF!</v>
      </c>
    </row>
    <row r="173" spans="1:7">
      <c r="A173" s="5" t="s">
        <v>231</v>
      </c>
      <c r="B173" s="6"/>
      <c r="C173" s="217"/>
      <c r="D173" s="74"/>
      <c r="E173" s="356" t="str">
        <f t="shared" si="2"/>
        <v/>
      </c>
      <c r="F173" s="354" t="b">
        <f>IF(nume_candidat="",FALSE,ISNUMBER(SEARCH(nume_candidat,#REF!)))</f>
        <v>0</v>
      </c>
      <c r="G173" s="355" t="e">
        <f>LEN(#REF!)-LEN(SUBSTITUTE(#REF!,",",""))+1</f>
        <v>#REF!</v>
      </c>
    </row>
    <row r="174" spans="1:7">
      <c r="A174" s="5" t="s">
        <v>232</v>
      </c>
      <c r="B174" s="6"/>
      <c r="C174" s="217"/>
      <c r="D174" s="74"/>
      <c r="E174" s="356" t="str">
        <f t="shared" si="2"/>
        <v/>
      </c>
      <c r="F174" s="354" t="b">
        <f>IF(nume_candidat="",FALSE,ISNUMBER(SEARCH(nume_candidat,#REF!)))</f>
        <v>0</v>
      </c>
      <c r="G174" s="355" t="e">
        <f>LEN(#REF!)-LEN(SUBSTITUTE(#REF!,",",""))+1</f>
        <v>#REF!</v>
      </c>
    </row>
    <row r="175" spans="1:7">
      <c r="A175" s="5" t="s">
        <v>233</v>
      </c>
      <c r="B175" s="6"/>
      <c r="C175" s="217"/>
      <c r="D175" s="74"/>
      <c r="E175" s="356" t="str">
        <f t="shared" si="2"/>
        <v/>
      </c>
      <c r="F175" s="354" t="b">
        <f>IF(nume_candidat="",FALSE,ISNUMBER(SEARCH(nume_candidat,#REF!)))</f>
        <v>0</v>
      </c>
      <c r="G175" s="355" t="e">
        <f>LEN(#REF!)-LEN(SUBSTITUTE(#REF!,",",""))+1</f>
        <v>#REF!</v>
      </c>
    </row>
    <row r="176" spans="1:7">
      <c r="A176" s="5" t="s">
        <v>234</v>
      </c>
      <c r="B176" s="6"/>
      <c r="C176" s="217"/>
      <c r="D176" s="74"/>
      <c r="E176" s="356" t="str">
        <f t="shared" si="2"/>
        <v/>
      </c>
      <c r="F176" s="354" t="b">
        <f>IF(nume_candidat="",FALSE,ISNUMBER(SEARCH(nume_candidat,#REF!)))</f>
        <v>0</v>
      </c>
      <c r="G176" s="355" t="e">
        <f>LEN(#REF!)-LEN(SUBSTITUTE(#REF!,",",""))+1</f>
        <v>#REF!</v>
      </c>
    </row>
    <row r="177" spans="1:7">
      <c r="A177" s="5" t="s">
        <v>235</v>
      </c>
      <c r="B177" s="6"/>
      <c r="C177" s="217"/>
      <c r="D177" s="74"/>
      <c r="E177" s="356" t="str">
        <f t="shared" si="2"/>
        <v/>
      </c>
      <c r="F177" s="354" t="b">
        <f>IF(nume_candidat="",FALSE,ISNUMBER(SEARCH(nume_candidat,#REF!)))</f>
        <v>0</v>
      </c>
      <c r="G177" s="355" t="e">
        <f>LEN(#REF!)-LEN(SUBSTITUTE(#REF!,",",""))+1</f>
        <v>#REF!</v>
      </c>
    </row>
    <row r="178" spans="1:7">
      <c r="A178" s="5" t="s">
        <v>236</v>
      </c>
      <c r="B178" s="6"/>
      <c r="C178" s="217"/>
      <c r="D178" s="74"/>
      <c r="E178" s="356" t="str">
        <f t="shared" si="2"/>
        <v/>
      </c>
      <c r="F178" s="354" t="b">
        <f>IF(nume_candidat="",FALSE,ISNUMBER(SEARCH(nume_candidat,#REF!)))</f>
        <v>0</v>
      </c>
      <c r="G178" s="355" t="e">
        <f>LEN(#REF!)-LEN(SUBSTITUTE(#REF!,",",""))+1</f>
        <v>#REF!</v>
      </c>
    </row>
    <row r="179" spans="1:7">
      <c r="A179" s="5" t="s">
        <v>237</v>
      </c>
      <c r="B179" s="6"/>
      <c r="C179" s="217"/>
      <c r="D179" s="74"/>
      <c r="E179" s="356" t="str">
        <f t="shared" si="2"/>
        <v/>
      </c>
      <c r="F179" s="354" t="b">
        <f>IF(nume_candidat="",FALSE,ISNUMBER(SEARCH(nume_candidat,#REF!)))</f>
        <v>0</v>
      </c>
      <c r="G179" s="355" t="e">
        <f>LEN(#REF!)-LEN(SUBSTITUTE(#REF!,",",""))+1</f>
        <v>#REF!</v>
      </c>
    </row>
    <row r="180" spans="1:7">
      <c r="A180" s="5" t="s">
        <v>238</v>
      </c>
      <c r="B180" s="6"/>
      <c r="C180" s="217"/>
      <c r="D180" s="74"/>
      <c r="E180" s="356" t="str">
        <f t="shared" si="2"/>
        <v/>
      </c>
      <c r="F180" s="354" t="b">
        <f>IF(nume_candidat="",FALSE,ISNUMBER(SEARCH(nume_candidat,#REF!)))</f>
        <v>0</v>
      </c>
      <c r="G180" s="355" t="e">
        <f>LEN(#REF!)-LEN(SUBSTITUTE(#REF!,",",""))+1</f>
        <v>#REF!</v>
      </c>
    </row>
    <row r="181" spans="1:7">
      <c r="A181" s="5" t="s">
        <v>239</v>
      </c>
      <c r="B181" s="6"/>
      <c r="C181" s="217"/>
      <c r="D181" s="74"/>
      <c r="E181" s="356" t="str">
        <f t="shared" si="2"/>
        <v/>
      </c>
      <c r="F181" s="354" t="b">
        <f>IF(nume_candidat="",FALSE,ISNUMBER(SEARCH(nume_candidat,#REF!)))</f>
        <v>0</v>
      </c>
      <c r="G181" s="355" t="e">
        <f>LEN(#REF!)-LEN(SUBSTITUTE(#REF!,",",""))+1</f>
        <v>#REF!</v>
      </c>
    </row>
    <row r="182" spans="1:7">
      <c r="A182" s="5" t="s">
        <v>240</v>
      </c>
      <c r="B182" s="6"/>
      <c r="C182" s="217"/>
      <c r="D182" s="74"/>
      <c r="E182" s="356" t="str">
        <f t="shared" si="2"/>
        <v/>
      </c>
      <c r="F182" s="354" t="b">
        <f>IF(nume_candidat="",FALSE,ISNUMBER(SEARCH(nume_candidat,#REF!)))</f>
        <v>0</v>
      </c>
      <c r="G182" s="355" t="e">
        <f>LEN(#REF!)-LEN(SUBSTITUTE(#REF!,",",""))+1</f>
        <v>#REF!</v>
      </c>
    </row>
    <row r="183" spans="1:7">
      <c r="A183" s="5" t="s">
        <v>241</v>
      </c>
      <c r="B183" s="6"/>
      <c r="C183" s="217"/>
      <c r="D183" s="74"/>
      <c r="E183" s="356" t="str">
        <f t="shared" si="2"/>
        <v/>
      </c>
      <c r="F183" s="354" t="b">
        <f>IF(nume_candidat="",FALSE,ISNUMBER(SEARCH(nume_candidat,#REF!)))</f>
        <v>0</v>
      </c>
      <c r="G183" s="355" t="e">
        <f>LEN(#REF!)-LEN(SUBSTITUTE(#REF!,",",""))+1</f>
        <v>#REF!</v>
      </c>
    </row>
    <row r="184" spans="1:7">
      <c r="A184" s="5" t="s">
        <v>242</v>
      </c>
      <c r="B184" s="6"/>
      <c r="C184" s="217"/>
      <c r="D184" s="74"/>
      <c r="E184" s="356" t="str">
        <f t="shared" si="2"/>
        <v/>
      </c>
      <c r="F184" s="354" t="b">
        <f>IF(nume_candidat="",FALSE,ISNUMBER(SEARCH(nume_candidat,#REF!)))</f>
        <v>0</v>
      </c>
      <c r="G184" s="355" t="e">
        <f>LEN(#REF!)-LEN(SUBSTITUTE(#REF!,",",""))+1</f>
        <v>#REF!</v>
      </c>
    </row>
    <row r="185" spans="1:7">
      <c r="A185" s="5" t="s">
        <v>243</v>
      </c>
      <c r="B185" s="6"/>
      <c r="C185" s="217"/>
      <c r="D185" s="74"/>
      <c r="E185" s="356" t="str">
        <f t="shared" si="2"/>
        <v/>
      </c>
      <c r="F185" s="354" t="b">
        <f>IF(nume_candidat="",FALSE,ISNUMBER(SEARCH(nume_candidat,#REF!)))</f>
        <v>0</v>
      </c>
      <c r="G185" s="355" t="e">
        <f>LEN(#REF!)-LEN(SUBSTITUTE(#REF!,",",""))+1</f>
        <v>#REF!</v>
      </c>
    </row>
    <row r="186" spans="1:7">
      <c r="A186" s="5" t="s">
        <v>244</v>
      </c>
      <c r="B186" s="6"/>
      <c r="C186" s="217"/>
      <c r="D186" s="74"/>
      <c r="E186" s="356" t="str">
        <f t="shared" si="2"/>
        <v/>
      </c>
      <c r="F186" s="354" t="b">
        <f>IF(nume_candidat="",FALSE,ISNUMBER(SEARCH(nume_candidat,#REF!)))</f>
        <v>0</v>
      </c>
      <c r="G186" s="355" t="e">
        <f>LEN(#REF!)-LEN(SUBSTITUTE(#REF!,",",""))+1</f>
        <v>#REF!</v>
      </c>
    </row>
    <row r="187" spans="1:7">
      <c r="A187" s="5" t="s">
        <v>245</v>
      </c>
      <c r="B187" s="6"/>
      <c r="C187" s="217"/>
      <c r="D187" s="74"/>
      <c r="E187" s="356" t="str">
        <f t="shared" si="2"/>
        <v/>
      </c>
      <c r="F187" s="354" t="b">
        <f>IF(nume_candidat="",FALSE,ISNUMBER(SEARCH(nume_candidat,#REF!)))</f>
        <v>0</v>
      </c>
      <c r="G187" s="355" t="e">
        <f>LEN(#REF!)-LEN(SUBSTITUTE(#REF!,",",""))+1</f>
        <v>#REF!</v>
      </c>
    </row>
    <row r="188" spans="1:7">
      <c r="A188" s="5" t="s">
        <v>246</v>
      </c>
      <c r="B188" s="6"/>
      <c r="C188" s="217"/>
      <c r="D188" s="74"/>
      <c r="E188" s="356" t="str">
        <f t="shared" si="2"/>
        <v/>
      </c>
      <c r="F188" s="354" t="b">
        <f>IF(nume_candidat="",FALSE,ISNUMBER(SEARCH(nume_candidat,#REF!)))</f>
        <v>0</v>
      </c>
      <c r="G188" s="355" t="e">
        <f>LEN(#REF!)-LEN(SUBSTITUTE(#REF!,",",""))+1</f>
        <v>#REF!</v>
      </c>
    </row>
    <row r="189" spans="1:7">
      <c r="A189" s="5" t="s">
        <v>247</v>
      </c>
      <c r="B189" s="6"/>
      <c r="C189" s="217"/>
      <c r="D189" s="74"/>
      <c r="E189" s="356" t="str">
        <f t="shared" si="2"/>
        <v/>
      </c>
      <c r="F189" s="354" t="b">
        <f>IF(nume_candidat="",FALSE,ISNUMBER(SEARCH(nume_candidat,#REF!)))</f>
        <v>0</v>
      </c>
      <c r="G189" s="355" t="e">
        <f>LEN(#REF!)-LEN(SUBSTITUTE(#REF!,",",""))+1</f>
        <v>#REF!</v>
      </c>
    </row>
    <row r="190" spans="1:7">
      <c r="A190" s="5" t="s">
        <v>248</v>
      </c>
      <c r="B190" s="6"/>
      <c r="C190" s="217"/>
      <c r="D190" s="74"/>
      <c r="E190" s="356" t="str">
        <f t="shared" si="2"/>
        <v/>
      </c>
      <c r="F190" s="354" t="b">
        <f>IF(nume_candidat="",FALSE,ISNUMBER(SEARCH(nume_candidat,#REF!)))</f>
        <v>0</v>
      </c>
      <c r="G190" s="355" t="e">
        <f>LEN(#REF!)-LEN(SUBSTITUTE(#REF!,",",""))+1</f>
        <v>#REF!</v>
      </c>
    </row>
    <row r="191" spans="1:7">
      <c r="A191" s="5" t="s">
        <v>249</v>
      </c>
      <c r="B191" s="6"/>
      <c r="C191" s="217"/>
      <c r="D191" s="74"/>
      <c r="E191" s="356" t="str">
        <f t="shared" si="2"/>
        <v/>
      </c>
      <c r="F191" s="354" t="b">
        <f>IF(nume_candidat="",FALSE,ISNUMBER(SEARCH(nume_candidat,#REF!)))</f>
        <v>0</v>
      </c>
      <c r="G191" s="355" t="e">
        <f>LEN(#REF!)-LEN(SUBSTITUTE(#REF!,",",""))+1</f>
        <v>#REF!</v>
      </c>
    </row>
    <row r="192" spans="1:7">
      <c r="A192" s="5" t="s">
        <v>250</v>
      </c>
      <c r="B192" s="6"/>
      <c r="C192" s="217"/>
      <c r="D192" s="74"/>
      <c r="E192" s="356" t="str">
        <f t="shared" si="2"/>
        <v/>
      </c>
      <c r="F192" s="354" t="b">
        <f>IF(nume_candidat="",FALSE,ISNUMBER(SEARCH(nume_candidat,#REF!)))</f>
        <v>0</v>
      </c>
      <c r="G192" s="355" t="e">
        <f>LEN(#REF!)-LEN(SUBSTITUTE(#REF!,",",""))+1</f>
        <v>#REF!</v>
      </c>
    </row>
    <row r="193" spans="1:7">
      <c r="A193" s="5" t="s">
        <v>251</v>
      </c>
      <c r="B193" s="6"/>
      <c r="C193" s="217"/>
      <c r="D193" s="74"/>
      <c r="E193" s="356" t="str">
        <f t="shared" si="2"/>
        <v/>
      </c>
      <c r="F193" s="354" t="b">
        <f>IF(nume_candidat="",FALSE,ISNUMBER(SEARCH(nume_candidat,#REF!)))</f>
        <v>0</v>
      </c>
      <c r="G193" s="355" t="e">
        <f>LEN(#REF!)-LEN(SUBSTITUTE(#REF!,",",""))+1</f>
        <v>#REF!</v>
      </c>
    </row>
    <row r="194" spans="1:7">
      <c r="A194" s="5" t="s">
        <v>252</v>
      </c>
      <c r="B194" s="6"/>
      <c r="C194" s="217"/>
      <c r="D194" s="74"/>
      <c r="E194" s="356" t="str">
        <f t="shared" si="2"/>
        <v/>
      </c>
      <c r="F194" s="354" t="b">
        <f>IF(nume_candidat="",FALSE,ISNUMBER(SEARCH(nume_candidat,#REF!)))</f>
        <v>0</v>
      </c>
      <c r="G194" s="355" t="e">
        <f>LEN(#REF!)-LEN(SUBSTITUTE(#REF!,",",""))+1</f>
        <v>#REF!</v>
      </c>
    </row>
    <row r="195" spans="1:7">
      <c r="A195" s="5" t="s">
        <v>253</v>
      </c>
      <c r="B195" s="6"/>
      <c r="C195" s="217"/>
      <c r="D195" s="74"/>
      <c r="E195" s="356" t="str">
        <f t="shared" si="2"/>
        <v/>
      </c>
      <c r="F195" s="354" t="b">
        <f>IF(nume_candidat="",FALSE,ISNUMBER(SEARCH(nume_candidat,#REF!)))</f>
        <v>0</v>
      </c>
      <c r="G195" s="355" t="e">
        <f>LEN(#REF!)-LEN(SUBSTITUTE(#REF!,",",""))+1</f>
        <v>#REF!</v>
      </c>
    </row>
    <row r="196" spans="1:7">
      <c r="A196" s="5" t="s">
        <v>254</v>
      </c>
      <c r="B196" s="6"/>
      <c r="C196" s="217"/>
      <c r="D196" s="74"/>
      <c r="E196" s="356" t="str">
        <f t="shared" si="2"/>
        <v/>
      </c>
      <c r="F196" s="354" t="b">
        <f>IF(nume_candidat="",FALSE,ISNUMBER(SEARCH(nume_candidat,#REF!)))</f>
        <v>0</v>
      </c>
      <c r="G196" s="355" t="e">
        <f>LEN(#REF!)-LEN(SUBSTITUTE(#REF!,",",""))+1</f>
        <v>#REF!</v>
      </c>
    </row>
    <row r="197" spans="1:7">
      <c r="A197" s="5" t="s">
        <v>255</v>
      </c>
      <c r="B197" s="6"/>
      <c r="C197" s="217"/>
      <c r="D197" s="74"/>
      <c r="E197" s="356" t="str">
        <f t="shared" si="2"/>
        <v/>
      </c>
      <c r="F197" s="354" t="b">
        <f>IF(nume_candidat="",FALSE,ISNUMBER(SEARCH(nume_candidat,#REF!)))</f>
        <v>0</v>
      </c>
      <c r="G197" s="355" t="e">
        <f>LEN(#REF!)-LEN(SUBSTITUTE(#REF!,",",""))+1</f>
        <v>#REF!</v>
      </c>
    </row>
    <row r="198" spans="1:7">
      <c r="A198" s="5" t="s">
        <v>256</v>
      </c>
      <c r="B198" s="6"/>
      <c r="C198" s="217"/>
      <c r="D198" s="74"/>
      <c r="E198" s="356" t="str">
        <f t="shared" si="2"/>
        <v/>
      </c>
      <c r="F198" s="354" t="b">
        <f>IF(nume_candidat="",FALSE,ISNUMBER(SEARCH(nume_candidat,#REF!)))</f>
        <v>0</v>
      </c>
      <c r="G198" s="355" t="e">
        <f>LEN(#REF!)-LEN(SUBSTITUTE(#REF!,",",""))+1</f>
        <v>#REF!</v>
      </c>
    </row>
    <row r="199" spans="1:7">
      <c r="A199" s="5" t="s">
        <v>257</v>
      </c>
      <c r="B199" s="6"/>
      <c r="C199" s="217"/>
      <c r="D199" s="74"/>
      <c r="E199" s="356" t="str">
        <f t="shared" si="2"/>
        <v/>
      </c>
      <c r="F199" s="354" t="b">
        <f>IF(nume_candidat="",FALSE,ISNUMBER(SEARCH(nume_candidat,#REF!)))</f>
        <v>0</v>
      </c>
      <c r="G199" s="355" t="e">
        <f>LEN(#REF!)-LEN(SUBSTITUTE(#REF!,",",""))+1</f>
        <v>#REF!</v>
      </c>
    </row>
    <row r="200" spans="1:7">
      <c r="A200" s="5" t="s">
        <v>258</v>
      </c>
      <c r="B200" s="6"/>
      <c r="C200" s="217"/>
      <c r="D200" s="74"/>
      <c r="E200" s="356" t="str">
        <f t="shared" si="2"/>
        <v/>
      </c>
      <c r="F200" s="354" t="b">
        <f>IF(nume_candidat="",FALSE,ISNUMBER(SEARCH(nume_candidat,#REF!)))</f>
        <v>0</v>
      </c>
      <c r="G200" s="355" t="e">
        <f>LEN(#REF!)-LEN(SUBSTITUTE(#REF!,",",""))+1</f>
        <v>#REF!</v>
      </c>
    </row>
    <row r="201" spans="1:7">
      <c r="A201" s="5" t="s">
        <v>259</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c r="A202" s="5" t="s">
        <v>260</v>
      </c>
      <c r="B202" s="6"/>
      <c r="C202" s="217"/>
      <c r="D202" s="74"/>
      <c r="E202" s="356" t="str">
        <f t="shared" si="3"/>
        <v/>
      </c>
      <c r="F202" s="354" t="b">
        <f>IF(nume_candidat="",FALSE,ISNUMBER(SEARCH(nume_candidat,#REF!)))</f>
        <v>0</v>
      </c>
      <c r="G202" s="355" t="e">
        <f>LEN(#REF!)-LEN(SUBSTITUTE(#REF!,",",""))+1</f>
        <v>#REF!</v>
      </c>
    </row>
    <row r="203" spans="1:7">
      <c r="A203" s="5" t="s">
        <v>261</v>
      </c>
      <c r="B203" s="6"/>
      <c r="C203" s="217"/>
      <c r="D203" s="74"/>
      <c r="E203" s="356" t="str">
        <f t="shared" si="3"/>
        <v/>
      </c>
      <c r="F203" s="354" t="b">
        <f>IF(nume_candidat="",FALSE,ISNUMBER(SEARCH(nume_candidat,#REF!)))</f>
        <v>0</v>
      </c>
      <c r="G203" s="355" t="e">
        <f>LEN(#REF!)-LEN(SUBSTITUTE(#REF!,",",""))+1</f>
        <v>#REF!</v>
      </c>
    </row>
    <row r="204" spans="1:7">
      <c r="A204" s="5" t="s">
        <v>262</v>
      </c>
      <c r="B204" s="6"/>
      <c r="C204" s="217"/>
      <c r="D204" s="74"/>
      <c r="E204" s="356" t="str">
        <f t="shared" si="3"/>
        <v/>
      </c>
      <c r="F204" s="354" t="b">
        <f>IF(nume_candidat="",FALSE,ISNUMBER(SEARCH(nume_candidat,#REF!)))</f>
        <v>0</v>
      </c>
      <c r="G204" s="355" t="e">
        <f>LEN(#REF!)-LEN(SUBSTITUTE(#REF!,",",""))+1</f>
        <v>#REF!</v>
      </c>
    </row>
    <row r="205" spans="1:7">
      <c r="A205" s="5" t="s">
        <v>263</v>
      </c>
      <c r="B205" s="6"/>
      <c r="C205" s="217"/>
      <c r="D205" s="74"/>
      <c r="E205" s="356" t="str">
        <f t="shared" si="3"/>
        <v/>
      </c>
      <c r="F205" s="354" t="b">
        <f>IF(nume_candidat="",FALSE,ISNUMBER(SEARCH(nume_candidat,#REF!)))</f>
        <v>0</v>
      </c>
      <c r="G205" s="355" t="e">
        <f>LEN(#REF!)-LEN(SUBSTITUTE(#REF!,",",""))+1</f>
        <v>#REF!</v>
      </c>
    </row>
    <row r="206" spans="1:7">
      <c r="A206" s="5" t="s">
        <v>264</v>
      </c>
      <c r="B206" s="6"/>
      <c r="C206" s="217"/>
      <c r="D206" s="74"/>
      <c r="E206" s="356" t="str">
        <f t="shared" si="3"/>
        <v/>
      </c>
      <c r="F206" s="354" t="b">
        <f>IF(nume_candidat="",FALSE,ISNUMBER(SEARCH(nume_candidat,#REF!)))</f>
        <v>0</v>
      </c>
      <c r="G206" s="355" t="e">
        <f>LEN(#REF!)-LEN(SUBSTITUTE(#REF!,",",""))+1</f>
        <v>#REF!</v>
      </c>
    </row>
    <row r="207" spans="1:7">
      <c r="A207" s="5" t="s">
        <v>265</v>
      </c>
      <c r="B207" s="6"/>
      <c r="C207" s="217"/>
      <c r="D207" s="74"/>
      <c r="E207" s="356" t="str">
        <f t="shared" si="3"/>
        <v/>
      </c>
      <c r="F207" s="354" t="b">
        <f>IF(nume_candidat="",FALSE,ISNUMBER(SEARCH(nume_candidat,#REF!)))</f>
        <v>0</v>
      </c>
      <c r="G207" s="355" t="e">
        <f>LEN(#REF!)-LEN(SUBSTITUTE(#REF!,",",""))+1</f>
        <v>#REF!</v>
      </c>
    </row>
    <row r="208" spans="1:7">
      <c r="A208" s="5" t="s">
        <v>266</v>
      </c>
      <c r="B208" s="6"/>
      <c r="C208" s="217"/>
      <c r="D208" s="74"/>
      <c r="E208" s="356" t="str">
        <f t="shared" si="3"/>
        <v/>
      </c>
      <c r="F208" s="354" t="b">
        <f>IF(nume_candidat="",FALSE,ISNUMBER(SEARCH(nume_candidat,#REF!)))</f>
        <v>0</v>
      </c>
      <c r="G208" s="355" t="e">
        <f>LEN(#REF!)-LEN(SUBSTITUTE(#REF!,",",""))+1</f>
        <v>#REF!</v>
      </c>
    </row>
    <row r="209" spans="1:7">
      <c r="A209" s="5" t="s">
        <v>267</v>
      </c>
      <c r="B209" s="6"/>
      <c r="C209" s="217"/>
      <c r="D209" s="74"/>
      <c r="E209" s="356" t="str">
        <f t="shared" si="3"/>
        <v/>
      </c>
      <c r="F209" s="354" t="b">
        <f>IF(nume_candidat="",FALSE,ISNUMBER(SEARCH(nume_candidat,#REF!)))</f>
        <v>0</v>
      </c>
      <c r="G209" s="355" t="e">
        <f>LEN(#REF!)-LEN(SUBSTITUTE(#REF!,",",""))+1</f>
        <v>#REF!</v>
      </c>
    </row>
    <row r="210" spans="1:7">
      <c r="A210" s="5" t="s">
        <v>268</v>
      </c>
      <c r="B210" s="6"/>
      <c r="C210" s="217"/>
      <c r="D210" s="74"/>
      <c r="E210" s="356" t="str">
        <f t="shared" si="3"/>
        <v/>
      </c>
      <c r="F210" s="354" t="b">
        <f>IF(nume_candidat="",FALSE,ISNUMBER(SEARCH(nume_candidat,#REF!)))</f>
        <v>0</v>
      </c>
      <c r="G210" s="355" t="e">
        <f>LEN(#REF!)-LEN(SUBSTITUTE(#REF!,",",""))+1</f>
        <v>#REF!</v>
      </c>
    </row>
    <row r="211" spans="1:7">
      <c r="A211" s="5" t="s">
        <v>269</v>
      </c>
      <c r="B211" s="6"/>
      <c r="C211" s="217"/>
      <c r="D211" s="74"/>
      <c r="E211" s="356" t="str">
        <f t="shared" si="3"/>
        <v/>
      </c>
      <c r="F211" s="354" t="b">
        <f>IF(nume_candidat="",FALSE,ISNUMBER(SEARCH(nume_candidat,#REF!)))</f>
        <v>0</v>
      </c>
      <c r="G211" s="355" t="e">
        <f>LEN(#REF!)-LEN(SUBSTITUTE(#REF!,",",""))+1</f>
        <v>#REF!</v>
      </c>
    </row>
    <row r="212" spans="1:7">
      <c r="A212" s="5" t="s">
        <v>270</v>
      </c>
      <c r="B212" s="6"/>
      <c r="C212" s="217"/>
      <c r="D212" s="74"/>
      <c r="E212" s="356" t="str">
        <f t="shared" si="3"/>
        <v/>
      </c>
      <c r="F212" s="354" t="b">
        <f>IF(nume_candidat="",FALSE,ISNUMBER(SEARCH(nume_candidat,#REF!)))</f>
        <v>0</v>
      </c>
      <c r="G212" s="355" t="e">
        <f>LEN(#REF!)-LEN(SUBSTITUTE(#REF!,",",""))+1</f>
        <v>#REF!</v>
      </c>
    </row>
    <row r="213" spans="1:7">
      <c r="A213" s="5" t="s">
        <v>271</v>
      </c>
      <c r="B213" s="6"/>
      <c r="C213" s="217"/>
      <c r="D213" s="74"/>
      <c r="E213" s="356" t="str">
        <f t="shared" si="3"/>
        <v/>
      </c>
      <c r="F213" s="354" t="b">
        <f>IF(nume_candidat="",FALSE,ISNUMBER(SEARCH(nume_candidat,#REF!)))</f>
        <v>0</v>
      </c>
      <c r="G213" s="355" t="e">
        <f>LEN(#REF!)-LEN(SUBSTITUTE(#REF!,",",""))+1</f>
        <v>#REF!</v>
      </c>
    </row>
    <row r="214" spans="1:7">
      <c r="A214" s="5" t="s">
        <v>272</v>
      </c>
      <c r="B214" s="6"/>
      <c r="C214" s="217"/>
      <c r="D214" s="74"/>
      <c r="E214" s="356" t="str">
        <f t="shared" si="3"/>
        <v/>
      </c>
      <c r="F214" s="354" t="b">
        <f>IF(nume_candidat="",FALSE,ISNUMBER(SEARCH(nume_candidat,#REF!)))</f>
        <v>0</v>
      </c>
      <c r="G214" s="355" t="e">
        <f>LEN(#REF!)-LEN(SUBSTITUTE(#REF!,",",""))+1</f>
        <v>#REF!</v>
      </c>
    </row>
    <row r="215" spans="1:7">
      <c r="A215" s="5" t="s">
        <v>273</v>
      </c>
      <c r="B215" s="6"/>
      <c r="C215" s="217"/>
      <c r="D215" s="74"/>
      <c r="E215" s="356" t="str">
        <f t="shared" si="3"/>
        <v/>
      </c>
      <c r="F215" s="354" t="b">
        <f>IF(nume_candidat="",FALSE,ISNUMBER(SEARCH(nume_candidat,#REF!)))</f>
        <v>0</v>
      </c>
      <c r="G215" s="355" t="e">
        <f>LEN(#REF!)-LEN(SUBSTITUTE(#REF!,",",""))+1</f>
        <v>#REF!</v>
      </c>
    </row>
    <row r="216" spans="1:7">
      <c r="A216" s="5" t="s">
        <v>274</v>
      </c>
      <c r="B216" s="6"/>
      <c r="C216" s="217"/>
      <c r="D216" s="74"/>
      <c r="E216" s="356" t="str">
        <f t="shared" si="3"/>
        <v/>
      </c>
      <c r="F216" s="354" t="b">
        <f>IF(nume_candidat="",FALSE,ISNUMBER(SEARCH(nume_candidat,#REF!)))</f>
        <v>0</v>
      </c>
      <c r="G216" s="355" t="e">
        <f>LEN(#REF!)-LEN(SUBSTITUTE(#REF!,",",""))+1</f>
        <v>#REF!</v>
      </c>
    </row>
    <row r="217" spans="1:7">
      <c r="A217" s="5" t="s">
        <v>275</v>
      </c>
      <c r="B217" s="6"/>
      <c r="C217" s="217"/>
      <c r="D217" s="74"/>
      <c r="E217" s="356" t="str">
        <f t="shared" si="3"/>
        <v/>
      </c>
      <c r="F217" s="354" t="b">
        <f>IF(nume_candidat="",FALSE,ISNUMBER(SEARCH(nume_candidat,#REF!)))</f>
        <v>0</v>
      </c>
      <c r="G217" s="355" t="e">
        <f>LEN(#REF!)-LEN(SUBSTITUTE(#REF!,",",""))+1</f>
        <v>#REF!</v>
      </c>
    </row>
    <row r="218" spans="1:7">
      <c r="A218" s="5" t="s">
        <v>276</v>
      </c>
      <c r="B218" s="6"/>
      <c r="C218" s="217"/>
      <c r="D218" s="74"/>
      <c r="E218" s="356" t="str">
        <f t="shared" si="3"/>
        <v/>
      </c>
      <c r="F218" s="354" t="b">
        <f>IF(nume_candidat="",FALSE,ISNUMBER(SEARCH(nume_candidat,#REF!)))</f>
        <v>0</v>
      </c>
      <c r="G218" s="355" t="e">
        <f>LEN(#REF!)-LEN(SUBSTITUTE(#REF!,",",""))+1</f>
        <v>#REF!</v>
      </c>
    </row>
    <row r="219" spans="1:7">
      <c r="A219" s="5" t="s">
        <v>277</v>
      </c>
      <c r="B219" s="6"/>
      <c r="C219" s="217"/>
      <c r="D219" s="74"/>
      <c r="E219" s="356" t="str">
        <f t="shared" si="3"/>
        <v/>
      </c>
      <c r="F219" s="354" t="b">
        <f>IF(nume_candidat="",FALSE,ISNUMBER(SEARCH(nume_candidat,#REF!)))</f>
        <v>0</v>
      </c>
      <c r="G219" s="355" t="e">
        <f>LEN(#REF!)-LEN(SUBSTITUTE(#REF!,",",""))+1</f>
        <v>#REF!</v>
      </c>
    </row>
    <row r="220" spans="1:7">
      <c r="A220" s="5" t="s">
        <v>278</v>
      </c>
      <c r="B220" s="6"/>
      <c r="C220" s="217"/>
      <c r="D220" s="74"/>
      <c r="E220" s="356" t="str">
        <f t="shared" si="3"/>
        <v/>
      </c>
      <c r="F220" s="354" t="b">
        <f>IF(nume_candidat="",FALSE,ISNUMBER(SEARCH(nume_candidat,#REF!)))</f>
        <v>0</v>
      </c>
      <c r="G220" s="355" t="e">
        <f>LEN(#REF!)-LEN(SUBSTITUTE(#REF!,",",""))+1</f>
        <v>#REF!</v>
      </c>
    </row>
    <row r="221" spans="1:7">
      <c r="A221" s="5" t="s">
        <v>279</v>
      </c>
      <c r="B221" s="6"/>
      <c r="C221" s="217"/>
      <c r="D221" s="74"/>
      <c r="E221" s="356" t="str">
        <f t="shared" si="3"/>
        <v/>
      </c>
      <c r="F221" s="354" t="b">
        <f>IF(nume_candidat="",FALSE,ISNUMBER(SEARCH(nume_candidat,#REF!)))</f>
        <v>0</v>
      </c>
      <c r="G221" s="355" t="e">
        <f>LEN(#REF!)-LEN(SUBSTITUTE(#REF!,",",""))+1</f>
        <v>#REF!</v>
      </c>
    </row>
    <row r="222" spans="1:7">
      <c r="A222" s="5" t="s">
        <v>280</v>
      </c>
      <c r="B222" s="6"/>
      <c r="C222" s="217"/>
      <c r="D222" s="74"/>
      <c r="E222" s="356" t="str">
        <f t="shared" si="3"/>
        <v/>
      </c>
      <c r="F222" s="354" t="b">
        <f>IF(nume_candidat="",FALSE,ISNUMBER(SEARCH(nume_candidat,#REF!)))</f>
        <v>0</v>
      </c>
      <c r="G222" s="355" t="e">
        <f>LEN(#REF!)-LEN(SUBSTITUTE(#REF!,",",""))+1</f>
        <v>#REF!</v>
      </c>
    </row>
    <row r="223" spans="1:7">
      <c r="A223" s="5" t="s">
        <v>281</v>
      </c>
      <c r="B223" s="6"/>
      <c r="C223" s="217"/>
      <c r="D223" s="74"/>
      <c r="E223" s="356" t="str">
        <f t="shared" si="3"/>
        <v/>
      </c>
      <c r="F223" s="354" t="b">
        <f>IF(nume_candidat="",FALSE,ISNUMBER(SEARCH(nume_candidat,#REF!)))</f>
        <v>0</v>
      </c>
      <c r="G223" s="355" t="e">
        <f>LEN(#REF!)-LEN(SUBSTITUTE(#REF!,",",""))+1</f>
        <v>#REF!</v>
      </c>
    </row>
    <row r="224" spans="1:7">
      <c r="A224" s="5" t="s">
        <v>282</v>
      </c>
      <c r="B224" s="6"/>
      <c r="C224" s="217"/>
      <c r="D224" s="74"/>
      <c r="E224" s="356" t="str">
        <f t="shared" si="3"/>
        <v/>
      </c>
      <c r="F224" s="354" t="b">
        <f>IF(nume_candidat="",FALSE,ISNUMBER(SEARCH(nume_candidat,#REF!)))</f>
        <v>0</v>
      </c>
      <c r="G224" s="355" t="e">
        <f>LEN(#REF!)-LEN(SUBSTITUTE(#REF!,",",""))+1</f>
        <v>#REF!</v>
      </c>
    </row>
    <row r="225" spans="1:7">
      <c r="A225" s="5" t="s">
        <v>283</v>
      </c>
      <c r="B225" s="6"/>
      <c r="C225" s="217"/>
      <c r="D225" s="74"/>
      <c r="E225" s="356" t="str">
        <f t="shared" si="3"/>
        <v/>
      </c>
      <c r="F225" s="354" t="b">
        <f>IF(nume_candidat="",FALSE,ISNUMBER(SEARCH(nume_candidat,#REF!)))</f>
        <v>0</v>
      </c>
      <c r="G225" s="355" t="e">
        <f>LEN(#REF!)-LEN(SUBSTITUTE(#REF!,",",""))+1</f>
        <v>#REF!</v>
      </c>
    </row>
    <row r="226" spans="1:7">
      <c r="A226" s="5" t="s">
        <v>284</v>
      </c>
      <c r="B226" s="6"/>
      <c r="C226" s="217"/>
      <c r="D226" s="74"/>
      <c r="E226" s="356" t="str">
        <f t="shared" si="3"/>
        <v/>
      </c>
      <c r="F226" s="354" t="b">
        <f>IF(nume_candidat="",FALSE,ISNUMBER(SEARCH(nume_candidat,#REF!)))</f>
        <v>0</v>
      </c>
      <c r="G226" s="355" t="e">
        <f>LEN(#REF!)-LEN(SUBSTITUTE(#REF!,",",""))+1</f>
        <v>#REF!</v>
      </c>
    </row>
    <row r="227" spans="1:7">
      <c r="A227" s="5" t="s">
        <v>285</v>
      </c>
      <c r="B227" s="6"/>
      <c r="C227" s="217"/>
      <c r="D227" s="74"/>
      <c r="E227" s="356" t="str">
        <f t="shared" si="3"/>
        <v/>
      </c>
      <c r="F227" s="354" t="b">
        <f>IF(nume_candidat="",FALSE,ISNUMBER(SEARCH(nume_candidat,#REF!)))</f>
        <v>0</v>
      </c>
      <c r="G227" s="355" t="e">
        <f>LEN(#REF!)-LEN(SUBSTITUTE(#REF!,",",""))+1</f>
        <v>#REF!</v>
      </c>
    </row>
    <row r="228" spans="1:7">
      <c r="A228" s="5" t="s">
        <v>286</v>
      </c>
      <c r="B228" s="6"/>
      <c r="C228" s="217"/>
      <c r="D228" s="74"/>
      <c r="E228" s="356" t="str">
        <f t="shared" si="3"/>
        <v/>
      </c>
      <c r="F228" s="354" t="b">
        <f>IF(nume_candidat="",FALSE,ISNUMBER(SEARCH(nume_candidat,#REF!)))</f>
        <v>0</v>
      </c>
      <c r="G228" s="355" t="e">
        <f>LEN(#REF!)-LEN(SUBSTITUTE(#REF!,",",""))+1</f>
        <v>#REF!</v>
      </c>
    </row>
    <row r="229" spans="1:7">
      <c r="A229" s="5" t="s">
        <v>287</v>
      </c>
      <c r="B229" s="6"/>
      <c r="C229" s="217"/>
      <c r="D229" s="74"/>
      <c r="E229" s="356" t="str">
        <f t="shared" si="3"/>
        <v/>
      </c>
      <c r="F229" s="354" t="b">
        <f>IF(nume_candidat="",FALSE,ISNUMBER(SEARCH(nume_candidat,#REF!)))</f>
        <v>0</v>
      </c>
      <c r="G229" s="355" t="e">
        <f>LEN(#REF!)-LEN(SUBSTITUTE(#REF!,",",""))+1</f>
        <v>#REF!</v>
      </c>
    </row>
    <row r="230" spans="1:7">
      <c r="A230" s="5" t="s">
        <v>288</v>
      </c>
      <c r="B230" s="6"/>
      <c r="C230" s="217"/>
      <c r="D230" s="74"/>
      <c r="E230" s="356" t="str">
        <f t="shared" si="3"/>
        <v/>
      </c>
      <c r="F230" s="354" t="b">
        <f>IF(nume_candidat="",FALSE,ISNUMBER(SEARCH(nume_candidat,#REF!)))</f>
        <v>0</v>
      </c>
      <c r="G230" s="355" t="e">
        <f>LEN(#REF!)-LEN(SUBSTITUTE(#REF!,",",""))+1</f>
        <v>#REF!</v>
      </c>
    </row>
    <row r="231" spans="1:7">
      <c r="A231" s="5" t="s">
        <v>289</v>
      </c>
      <c r="B231" s="6"/>
      <c r="C231" s="217"/>
      <c r="D231" s="74"/>
      <c r="E231" s="356" t="str">
        <f t="shared" si="3"/>
        <v/>
      </c>
      <c r="F231" s="354" t="b">
        <f>IF(nume_candidat="",FALSE,ISNUMBER(SEARCH(nume_candidat,#REF!)))</f>
        <v>0</v>
      </c>
      <c r="G231" s="355" t="e">
        <f>LEN(#REF!)-LEN(SUBSTITUTE(#REF!,",",""))+1</f>
        <v>#REF!</v>
      </c>
    </row>
    <row r="232" spans="1:7">
      <c r="A232" s="5" t="s">
        <v>290</v>
      </c>
      <c r="B232" s="6"/>
      <c r="C232" s="217"/>
      <c r="D232" s="74"/>
      <c r="E232" s="356" t="str">
        <f t="shared" si="3"/>
        <v/>
      </c>
      <c r="F232" s="354" t="b">
        <f>IF(nume_candidat="",FALSE,ISNUMBER(SEARCH(nume_candidat,#REF!)))</f>
        <v>0</v>
      </c>
      <c r="G232" s="355" t="e">
        <f>LEN(#REF!)-LEN(SUBSTITUTE(#REF!,",",""))+1</f>
        <v>#REF!</v>
      </c>
    </row>
    <row r="233" spans="1:7">
      <c r="A233" s="5" t="s">
        <v>291</v>
      </c>
      <c r="B233" s="6"/>
      <c r="C233" s="217"/>
      <c r="D233" s="74"/>
      <c r="E233" s="356" t="str">
        <f t="shared" si="3"/>
        <v/>
      </c>
      <c r="F233" s="354" t="b">
        <f>IF(nume_candidat="",FALSE,ISNUMBER(SEARCH(nume_candidat,#REF!)))</f>
        <v>0</v>
      </c>
      <c r="G233" s="355" t="e">
        <f>LEN(#REF!)-LEN(SUBSTITUTE(#REF!,",",""))+1</f>
        <v>#REF!</v>
      </c>
    </row>
    <row r="234" spans="1:7">
      <c r="A234" s="5" t="s">
        <v>292</v>
      </c>
      <c r="B234" s="6"/>
      <c r="C234" s="217"/>
      <c r="D234" s="74"/>
      <c r="E234" s="356" t="str">
        <f t="shared" si="3"/>
        <v/>
      </c>
      <c r="F234" s="354" t="b">
        <f>IF(nume_candidat="",FALSE,ISNUMBER(SEARCH(nume_candidat,#REF!)))</f>
        <v>0</v>
      </c>
      <c r="G234" s="355" t="e">
        <f>LEN(#REF!)-LEN(SUBSTITUTE(#REF!,",",""))+1</f>
        <v>#REF!</v>
      </c>
    </row>
    <row r="235" spans="1:7">
      <c r="A235" s="5" t="s">
        <v>293</v>
      </c>
      <c r="B235" s="6"/>
      <c r="C235" s="217"/>
      <c r="D235" s="74"/>
      <c r="E235" s="356" t="str">
        <f t="shared" si="3"/>
        <v/>
      </c>
      <c r="F235" s="354" t="b">
        <f>IF(nume_candidat="",FALSE,ISNUMBER(SEARCH(nume_candidat,#REF!)))</f>
        <v>0</v>
      </c>
      <c r="G235" s="355" t="e">
        <f>LEN(#REF!)-LEN(SUBSTITUTE(#REF!,",",""))+1</f>
        <v>#REF!</v>
      </c>
    </row>
    <row r="236" spans="1:7">
      <c r="A236" s="5" t="s">
        <v>294</v>
      </c>
      <c r="B236" s="6"/>
      <c r="C236" s="217"/>
      <c r="D236" s="74"/>
      <c r="E236" s="356" t="str">
        <f t="shared" si="3"/>
        <v/>
      </c>
      <c r="F236" s="354" t="b">
        <f>IF(nume_candidat="",FALSE,ISNUMBER(SEARCH(nume_candidat,#REF!)))</f>
        <v>0</v>
      </c>
      <c r="G236" s="355" t="e">
        <f>LEN(#REF!)-LEN(SUBSTITUTE(#REF!,",",""))+1</f>
        <v>#REF!</v>
      </c>
    </row>
    <row r="237" spans="1:7">
      <c r="A237" s="5" t="s">
        <v>295</v>
      </c>
      <c r="B237" s="6"/>
      <c r="C237" s="217"/>
      <c r="D237" s="74"/>
      <c r="E237" s="356" t="str">
        <f t="shared" si="3"/>
        <v/>
      </c>
      <c r="F237" s="354" t="b">
        <f>IF(nume_candidat="",FALSE,ISNUMBER(SEARCH(nume_candidat,#REF!)))</f>
        <v>0</v>
      </c>
      <c r="G237" s="355" t="e">
        <f>LEN(#REF!)-LEN(SUBSTITUTE(#REF!,",",""))+1</f>
        <v>#REF!</v>
      </c>
    </row>
    <row r="238" spans="1:7">
      <c r="A238" s="5" t="s">
        <v>296</v>
      </c>
      <c r="B238" s="6"/>
      <c r="C238" s="217"/>
      <c r="D238" s="74"/>
      <c r="E238" s="356" t="str">
        <f t="shared" si="3"/>
        <v/>
      </c>
      <c r="F238" s="354" t="b">
        <f>IF(nume_candidat="",FALSE,ISNUMBER(SEARCH(nume_candidat,#REF!)))</f>
        <v>0</v>
      </c>
      <c r="G238" s="355" t="e">
        <f>LEN(#REF!)-LEN(SUBSTITUTE(#REF!,",",""))+1</f>
        <v>#REF!</v>
      </c>
    </row>
    <row r="239" spans="1:7">
      <c r="A239" s="5" t="s">
        <v>297</v>
      </c>
      <c r="B239" s="6"/>
      <c r="C239" s="217"/>
      <c r="D239" s="74"/>
      <c r="E239" s="356" t="str">
        <f t="shared" si="3"/>
        <v/>
      </c>
      <c r="F239" s="354" t="b">
        <f>IF(nume_candidat="",FALSE,ISNUMBER(SEARCH(nume_candidat,#REF!)))</f>
        <v>0</v>
      </c>
      <c r="G239" s="355" t="e">
        <f>LEN(#REF!)-LEN(SUBSTITUTE(#REF!,",",""))+1</f>
        <v>#REF!</v>
      </c>
    </row>
    <row r="240" spans="1:7">
      <c r="A240" s="5" t="s">
        <v>298</v>
      </c>
      <c r="B240" s="6"/>
      <c r="C240" s="217"/>
      <c r="D240" s="74"/>
      <c r="E240" s="356" t="str">
        <f t="shared" si="3"/>
        <v/>
      </c>
      <c r="F240" s="354" t="b">
        <f>IF(nume_candidat="",FALSE,ISNUMBER(SEARCH(nume_candidat,#REF!)))</f>
        <v>0</v>
      </c>
      <c r="G240" s="355" t="e">
        <f>LEN(#REF!)-LEN(SUBSTITUTE(#REF!,",",""))+1</f>
        <v>#REF!</v>
      </c>
    </row>
    <row r="241" spans="1:7">
      <c r="A241" s="5" t="s">
        <v>299</v>
      </c>
      <c r="B241" s="6"/>
      <c r="C241" s="217"/>
      <c r="D241" s="74"/>
      <c r="E241" s="356" t="str">
        <f t="shared" si="3"/>
        <v/>
      </c>
      <c r="F241" s="354" t="b">
        <f>IF(nume_candidat="",FALSE,ISNUMBER(SEARCH(nume_candidat,#REF!)))</f>
        <v>0</v>
      </c>
      <c r="G241" s="355" t="e">
        <f>LEN(#REF!)-LEN(SUBSTITUTE(#REF!,",",""))+1</f>
        <v>#REF!</v>
      </c>
    </row>
    <row r="242" spans="1:7">
      <c r="A242" s="5" t="s">
        <v>300</v>
      </c>
      <c r="B242" s="6"/>
      <c r="C242" s="217"/>
      <c r="D242" s="74"/>
      <c r="E242" s="356" t="str">
        <f t="shared" si="3"/>
        <v/>
      </c>
      <c r="F242" s="354" t="b">
        <f>IF(nume_candidat="",FALSE,ISNUMBER(SEARCH(nume_candidat,#REF!)))</f>
        <v>0</v>
      </c>
      <c r="G242" s="355" t="e">
        <f>LEN(#REF!)-LEN(SUBSTITUTE(#REF!,",",""))+1</f>
        <v>#REF!</v>
      </c>
    </row>
    <row r="243" spans="1:7">
      <c r="A243" s="5" t="s">
        <v>301</v>
      </c>
      <c r="B243" s="6"/>
      <c r="C243" s="217"/>
      <c r="D243" s="74"/>
      <c r="E243" s="356" t="str">
        <f t="shared" si="3"/>
        <v/>
      </c>
      <c r="F243" s="354" t="b">
        <f>IF(nume_candidat="",FALSE,ISNUMBER(SEARCH(nume_candidat,#REF!)))</f>
        <v>0</v>
      </c>
      <c r="G243" s="355" t="e">
        <f>LEN(#REF!)-LEN(SUBSTITUTE(#REF!,",",""))+1</f>
        <v>#REF!</v>
      </c>
    </row>
    <row r="244" spans="1:7">
      <c r="A244" s="5" t="s">
        <v>302</v>
      </c>
      <c r="B244" s="6"/>
      <c r="C244" s="217"/>
      <c r="D244" s="74"/>
      <c r="E244" s="356" t="str">
        <f t="shared" si="3"/>
        <v/>
      </c>
      <c r="F244" s="354" t="b">
        <f>IF(nume_candidat="",FALSE,ISNUMBER(SEARCH(nume_candidat,#REF!)))</f>
        <v>0</v>
      </c>
      <c r="G244" s="355" t="e">
        <f>LEN(#REF!)-LEN(SUBSTITUTE(#REF!,",",""))+1</f>
        <v>#REF!</v>
      </c>
    </row>
    <row r="245" spans="1:7">
      <c r="A245" s="5" t="s">
        <v>303</v>
      </c>
      <c r="B245" s="6"/>
      <c r="C245" s="217"/>
      <c r="D245" s="74"/>
      <c r="E245" s="356" t="str">
        <f t="shared" si="3"/>
        <v/>
      </c>
      <c r="F245" s="354" t="b">
        <f>IF(nume_candidat="",FALSE,ISNUMBER(SEARCH(nume_candidat,#REF!)))</f>
        <v>0</v>
      </c>
      <c r="G245" s="355" t="e">
        <f>LEN(#REF!)-LEN(SUBSTITUTE(#REF!,",",""))+1</f>
        <v>#REF!</v>
      </c>
    </row>
    <row r="246" spans="1:7">
      <c r="A246" s="5" t="s">
        <v>304</v>
      </c>
      <c r="B246" s="6"/>
      <c r="C246" s="217"/>
      <c r="D246" s="74"/>
      <c r="E246" s="356" t="str">
        <f t="shared" si="3"/>
        <v/>
      </c>
      <c r="F246" s="354" t="b">
        <f>IF(nume_candidat="",FALSE,ISNUMBER(SEARCH(nume_candidat,#REF!)))</f>
        <v>0</v>
      </c>
      <c r="G246" s="355" t="e">
        <f>LEN(#REF!)-LEN(SUBSTITUTE(#REF!,",",""))+1</f>
        <v>#REF!</v>
      </c>
    </row>
    <row r="247" spans="1:7">
      <c r="A247" s="5" t="s">
        <v>305</v>
      </c>
      <c r="B247" s="6"/>
      <c r="C247" s="217"/>
      <c r="D247" s="74"/>
      <c r="E247" s="356" t="str">
        <f t="shared" si="3"/>
        <v/>
      </c>
      <c r="F247" s="354" t="b">
        <f>IF(nume_candidat="",FALSE,ISNUMBER(SEARCH(nume_candidat,#REF!)))</f>
        <v>0</v>
      </c>
      <c r="G247" s="355" t="e">
        <f>LEN(#REF!)-LEN(SUBSTITUTE(#REF!,",",""))+1</f>
        <v>#REF!</v>
      </c>
    </row>
    <row r="248" spans="1:7">
      <c r="A248" s="5" t="s">
        <v>306</v>
      </c>
      <c r="B248" s="6"/>
      <c r="C248" s="217"/>
      <c r="D248" s="74"/>
      <c r="E248" s="356" t="str">
        <f t="shared" si="3"/>
        <v/>
      </c>
      <c r="F248" s="354" t="b">
        <f>IF(nume_candidat="",FALSE,ISNUMBER(SEARCH(nume_candidat,#REF!)))</f>
        <v>0</v>
      </c>
      <c r="G248" s="355" t="e">
        <f>LEN(#REF!)-LEN(SUBSTITUTE(#REF!,",",""))+1</f>
        <v>#REF!</v>
      </c>
    </row>
    <row r="249" spans="1:7">
      <c r="A249" s="5" t="s">
        <v>307</v>
      </c>
      <c r="B249" s="6"/>
      <c r="C249" s="217"/>
      <c r="D249" s="74"/>
      <c r="E249" s="356" t="str">
        <f t="shared" si="3"/>
        <v/>
      </c>
      <c r="F249" s="354" t="b">
        <f>IF(nume_candidat="",FALSE,ISNUMBER(SEARCH(nume_candidat,#REF!)))</f>
        <v>0</v>
      </c>
      <c r="G249" s="355" t="e">
        <f>LEN(#REF!)-LEN(SUBSTITUTE(#REF!,",",""))+1</f>
        <v>#REF!</v>
      </c>
    </row>
    <row r="250" spans="1:7">
      <c r="A250" s="5" t="s">
        <v>308</v>
      </c>
      <c r="B250" s="6"/>
      <c r="C250" s="217"/>
      <c r="D250" s="74"/>
      <c r="E250" s="356" t="str">
        <f t="shared" si="3"/>
        <v/>
      </c>
      <c r="F250" s="354" t="b">
        <f>IF(nume_candidat="",FALSE,ISNUMBER(SEARCH(nume_candidat,#REF!)))</f>
        <v>0</v>
      </c>
      <c r="G250" s="355" t="e">
        <f>LEN(#REF!)-LEN(SUBSTITUTE(#REF!,",",""))+1</f>
        <v>#REF!</v>
      </c>
    </row>
    <row r="251" spans="1:7">
      <c r="A251" s="5" t="s">
        <v>309</v>
      </c>
      <c r="B251" s="6"/>
      <c r="C251" s="217"/>
      <c r="D251" s="74"/>
      <c r="E251" s="356" t="str">
        <f t="shared" si="3"/>
        <v/>
      </c>
      <c r="F251" s="354" t="b">
        <f>IF(nume_candidat="",FALSE,ISNUMBER(SEARCH(nume_candidat,#REF!)))</f>
        <v>0</v>
      </c>
      <c r="G251" s="355" t="e">
        <f>LEN(#REF!)-LEN(SUBSTITUTE(#REF!,",",""))+1</f>
        <v>#REF!</v>
      </c>
    </row>
    <row r="252" spans="1:7">
      <c r="A252" s="5" t="s">
        <v>310</v>
      </c>
      <c r="B252" s="6"/>
      <c r="C252" s="217"/>
      <c r="D252" s="74"/>
      <c r="E252" s="356" t="str">
        <f t="shared" si="3"/>
        <v/>
      </c>
      <c r="F252" s="354" t="b">
        <f>IF(nume_candidat="",FALSE,ISNUMBER(SEARCH(nume_candidat,#REF!)))</f>
        <v>0</v>
      </c>
      <c r="G252" s="355" t="e">
        <f>LEN(#REF!)-LEN(SUBSTITUTE(#REF!,",",""))+1</f>
        <v>#REF!</v>
      </c>
    </row>
    <row r="253" spans="1:7">
      <c r="A253" s="5" t="s">
        <v>311</v>
      </c>
      <c r="B253" s="6"/>
      <c r="C253" s="217"/>
      <c r="D253" s="74"/>
      <c r="E253" s="356" t="str">
        <f t="shared" si="3"/>
        <v/>
      </c>
      <c r="F253" s="354" t="b">
        <f>IF(nume_candidat="",FALSE,ISNUMBER(SEARCH(nume_candidat,#REF!)))</f>
        <v>0</v>
      </c>
      <c r="G253" s="355" t="e">
        <f>LEN(#REF!)-LEN(SUBSTITUTE(#REF!,",",""))+1</f>
        <v>#REF!</v>
      </c>
    </row>
    <row r="254" spans="1:7">
      <c r="A254" s="5" t="s">
        <v>312</v>
      </c>
      <c r="B254" s="6"/>
      <c r="C254" s="217"/>
      <c r="D254" s="74"/>
      <c r="E254" s="356" t="str">
        <f t="shared" si="3"/>
        <v/>
      </c>
      <c r="F254" s="354" t="b">
        <f>IF(nume_candidat="",FALSE,ISNUMBER(SEARCH(nume_candidat,#REF!)))</f>
        <v>0</v>
      </c>
      <c r="G254" s="355" t="e">
        <f>LEN(#REF!)-LEN(SUBSTITUTE(#REF!,",",""))+1</f>
        <v>#REF!</v>
      </c>
    </row>
    <row r="255" spans="1:7">
      <c r="A255" s="5" t="s">
        <v>313</v>
      </c>
      <c r="B255" s="6"/>
      <c r="C255" s="217"/>
      <c r="D255" s="74"/>
      <c r="E255" s="356" t="str">
        <f t="shared" si="3"/>
        <v/>
      </c>
      <c r="F255" s="354" t="b">
        <f>IF(nume_candidat="",FALSE,ISNUMBER(SEARCH(nume_candidat,#REF!)))</f>
        <v>0</v>
      </c>
      <c r="G255" s="355" t="e">
        <f>LEN(#REF!)-LEN(SUBSTITUTE(#REF!,",",""))+1</f>
        <v>#REF!</v>
      </c>
    </row>
    <row r="256" spans="1:7">
      <c r="A256" s="5" t="s">
        <v>314</v>
      </c>
      <c r="B256" s="6"/>
      <c r="C256" s="217"/>
      <c r="D256" s="74"/>
      <c r="E256" s="356" t="str">
        <f t="shared" si="3"/>
        <v/>
      </c>
      <c r="F256" s="354" t="b">
        <f>IF(nume_candidat="",FALSE,ISNUMBER(SEARCH(nume_candidat,#REF!)))</f>
        <v>0</v>
      </c>
      <c r="G256" s="355" t="e">
        <f>LEN(#REF!)-LEN(SUBSTITUTE(#REF!,",",""))+1</f>
        <v>#REF!</v>
      </c>
    </row>
    <row r="257" spans="1:7">
      <c r="A257" s="5" t="s">
        <v>315</v>
      </c>
      <c r="B257" s="6"/>
      <c r="C257" s="217"/>
      <c r="D257" s="74"/>
      <c r="E257" s="356" t="str">
        <f t="shared" si="3"/>
        <v/>
      </c>
      <c r="F257" s="354" t="b">
        <f>IF(nume_candidat="",FALSE,ISNUMBER(SEARCH(nume_candidat,#REF!)))</f>
        <v>0</v>
      </c>
      <c r="G257" s="355" t="e">
        <f>LEN(#REF!)-LEN(SUBSTITUTE(#REF!,",",""))+1</f>
        <v>#REF!</v>
      </c>
    </row>
    <row r="258" spans="1:7">
      <c r="A258" s="5" t="s">
        <v>316</v>
      </c>
      <c r="B258" s="6"/>
      <c r="C258" s="217"/>
      <c r="D258" s="74"/>
      <c r="E258" s="356" t="str">
        <f t="shared" si="3"/>
        <v/>
      </c>
      <c r="F258" s="354" t="b">
        <f>IF(nume_candidat="",FALSE,ISNUMBER(SEARCH(nume_candidat,#REF!)))</f>
        <v>0</v>
      </c>
      <c r="G258" s="355" t="e">
        <f>LEN(#REF!)-LEN(SUBSTITUTE(#REF!,",",""))+1</f>
        <v>#REF!</v>
      </c>
    </row>
  </sheetData>
  <sheetProtection algorithmName="SHA-512" hashValue="dVo/Fg5g1MwUmV6+9jXNTE7VBH5SwwMGXAJqHIKbqW5dg1pPfreJTrXq7piooVi0WosZndxI6Yi+AsVsgQzhug==" saltValue="ZibMCRBfe5FBtxCASDUz8A=="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topLeftCell="A4" zoomScaleNormal="100" workbookViewId="0">
      <selection activeCell="B13" sqref="B13"/>
    </sheetView>
  </sheetViews>
  <sheetFormatPr defaultColWidth="9.08984375" defaultRowHeight="15.5"/>
  <cols>
    <col min="1" max="1" width="5.6328125" style="64" customWidth="1"/>
    <col min="2" max="2" width="80" style="316" customWidth="1"/>
    <col min="3" max="3" width="9.90625" style="64" customWidth="1"/>
    <col min="4" max="4" width="23.54296875" style="64" bestFit="1" customWidth="1"/>
    <col min="5" max="5" width="13.6328125" style="64" customWidth="1"/>
    <col min="6" max="6" width="10.6328125" style="71" hidden="1" customWidth="1"/>
    <col min="7" max="7" width="9.08984375" style="64" hidden="1" customWidth="1"/>
    <col min="8" max="16384" width="9.08984375" style="64"/>
  </cols>
  <sheetData>
    <row r="1" spans="1:7" s="60" customFormat="1">
      <c r="A1" s="59" t="s">
        <v>483</v>
      </c>
      <c r="B1" s="393"/>
      <c r="D1" s="61"/>
      <c r="E1" s="61"/>
      <c r="F1" s="62"/>
    </row>
    <row r="2" spans="1:7" s="60" customFormat="1">
      <c r="A2" s="610" t="s">
        <v>450</v>
      </c>
      <c r="B2" s="610"/>
      <c r="D2" s="61"/>
      <c r="E2" s="61"/>
      <c r="F2" s="62"/>
    </row>
    <row r="3" spans="1:7">
      <c r="A3" s="611" t="s">
        <v>905</v>
      </c>
      <c r="B3" s="611"/>
      <c r="C3" s="611"/>
      <c r="D3" s="611"/>
      <c r="E3" s="611"/>
      <c r="F3" s="64"/>
    </row>
    <row r="4" spans="1:7" ht="43.5" customHeight="1">
      <c r="A4" s="560" t="s">
        <v>943</v>
      </c>
      <c r="B4" s="560"/>
      <c r="C4" s="560"/>
      <c r="D4" s="560"/>
      <c r="E4" s="560"/>
      <c r="F4" s="291"/>
    </row>
    <row r="6" spans="1:7" s="60" customFormat="1" ht="13.5" customHeight="1">
      <c r="A6" s="64"/>
      <c r="B6" s="316"/>
      <c r="C6" s="82"/>
      <c r="D6" s="64"/>
      <c r="E6" s="347" t="str">
        <f>CONCATENATE(functie," ",nume_candidat)</f>
        <v>Șef de lucrări Cristina-Maria POVIAN</v>
      </c>
      <c r="F6" s="71"/>
    </row>
    <row r="7" spans="1:7" ht="15" customHeight="1">
      <c r="A7" s="551" t="s">
        <v>338</v>
      </c>
      <c r="B7" s="551" t="s">
        <v>1033</v>
      </c>
      <c r="C7" s="551" t="s">
        <v>2</v>
      </c>
      <c r="D7" s="551" t="s">
        <v>460</v>
      </c>
      <c r="E7" s="552" t="s">
        <v>544</v>
      </c>
      <c r="F7" s="558" t="s">
        <v>541</v>
      </c>
    </row>
    <row r="8" spans="1:7" ht="54" customHeight="1">
      <c r="A8" s="551"/>
      <c r="B8" s="551"/>
      <c r="C8" s="551"/>
      <c r="D8" s="551"/>
      <c r="E8" s="553"/>
      <c r="F8" s="558"/>
      <c r="G8" s="64" t="s">
        <v>461</v>
      </c>
    </row>
    <row r="9" spans="1:7">
      <c r="A9" s="88"/>
      <c r="B9" s="65"/>
      <c r="C9" s="162"/>
      <c r="D9" s="74"/>
      <c r="E9" s="148">
        <f>SUMIF(E10:E1010,"&gt;0")</f>
        <v>0</v>
      </c>
      <c r="F9" s="298"/>
    </row>
    <row r="10" spans="1:7">
      <c r="A10" s="5" t="s">
        <v>40</v>
      </c>
      <c r="B10" s="383"/>
      <c r="C10" s="502"/>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c r="A11" s="5" t="s">
        <v>24</v>
      </c>
      <c r="B11" s="383"/>
      <c r="C11" s="217"/>
      <c r="D11" s="74"/>
      <c r="E11" s="16" t="str">
        <f t="shared" si="0"/>
        <v/>
      </c>
      <c r="F11" s="354" t="b">
        <f>IF(nume_candidat="",FALSE,ISNUMBER(SEARCH(nume_candidat,#REF!)))</f>
        <v>0</v>
      </c>
      <c r="G11" s="355" t="e">
        <f>LEN(#REF!)-LEN(SUBSTITUTE(#REF!,",",""))+1</f>
        <v>#REF!</v>
      </c>
    </row>
    <row r="12" spans="1:7">
      <c r="A12" s="5" t="s">
        <v>25</v>
      </c>
      <c r="B12" s="383"/>
      <c r="C12" s="217"/>
      <c r="D12" s="74"/>
      <c r="E12" s="16" t="str">
        <f t="shared" si="0"/>
        <v/>
      </c>
      <c r="F12" s="354" t="b">
        <f>IF(nume_candidat="",FALSE,ISNUMBER(SEARCH(nume_candidat,#REF!)))</f>
        <v>0</v>
      </c>
      <c r="G12" s="355" t="e">
        <f>LEN(#REF!)-LEN(SUBSTITUTE(#REF!,",",""))+1</f>
        <v>#REF!</v>
      </c>
    </row>
    <row r="13" spans="1:7">
      <c r="A13" s="5" t="s">
        <v>26</v>
      </c>
      <c r="B13" s="5"/>
      <c r="C13" s="5"/>
      <c r="D13" s="74"/>
      <c r="E13" s="16" t="str">
        <f t="shared" si="0"/>
        <v/>
      </c>
      <c r="F13" s="354" t="b">
        <f>IF(nume_candidat="",FALSE,ISNUMBER(SEARCH(nume_candidat,#REF!)))</f>
        <v>0</v>
      </c>
      <c r="G13" s="355" t="e">
        <f>LEN(#REF!)-LEN(SUBSTITUTE(#REF!,",",""))+1</f>
        <v>#REF!</v>
      </c>
    </row>
    <row r="14" spans="1:7">
      <c r="A14" s="5" t="s">
        <v>63</v>
      </c>
      <c r="B14" s="5"/>
      <c r="C14" s="218"/>
      <c r="D14" s="74"/>
      <c r="E14" s="16" t="str">
        <f t="shared" si="0"/>
        <v/>
      </c>
      <c r="F14" s="354" t="b">
        <f>IF(nume_candidat="",FALSE,ISNUMBER(SEARCH(nume_candidat,#REF!)))</f>
        <v>0</v>
      </c>
      <c r="G14" s="355" t="e">
        <f>LEN(#REF!)-LEN(SUBSTITUTE(#REF!,",",""))+1</f>
        <v>#REF!</v>
      </c>
    </row>
    <row r="15" spans="1:7">
      <c r="A15" s="5" t="s">
        <v>64</v>
      </c>
      <c r="B15" s="5"/>
      <c r="C15" s="218"/>
      <c r="D15" s="74"/>
      <c r="E15" s="16" t="str">
        <f t="shared" si="0"/>
        <v/>
      </c>
      <c r="F15" s="354" t="b">
        <f>IF(nume_candidat="",FALSE,ISNUMBER(SEARCH(nume_candidat,#REF!)))</f>
        <v>0</v>
      </c>
      <c r="G15" s="355" t="e">
        <f>LEN(#REF!)-LEN(SUBSTITUTE(#REF!,",",""))+1</f>
        <v>#REF!</v>
      </c>
    </row>
    <row r="16" spans="1:7">
      <c r="A16" s="5" t="s">
        <v>65</v>
      </c>
      <c r="B16" s="383"/>
      <c r="C16" s="217"/>
      <c r="D16" s="74"/>
      <c r="E16" s="16" t="str">
        <f t="shared" si="0"/>
        <v/>
      </c>
      <c r="F16" s="354" t="b">
        <f>IF(nume_candidat="",FALSE,ISNUMBER(SEARCH(nume_candidat,#REF!)))</f>
        <v>0</v>
      </c>
      <c r="G16" s="355" t="e">
        <f>LEN(#REF!)-LEN(SUBSTITUTE(#REF!,",",""))+1</f>
        <v>#REF!</v>
      </c>
    </row>
    <row r="17" spans="1:7">
      <c r="A17" s="5" t="s">
        <v>66</v>
      </c>
      <c r="B17" s="5"/>
      <c r="C17" s="218"/>
      <c r="D17" s="74"/>
      <c r="E17" s="16" t="str">
        <f t="shared" si="0"/>
        <v/>
      </c>
      <c r="F17" s="354" t="b">
        <f>IF(nume_candidat="",FALSE,ISNUMBER(SEARCH(nume_candidat,#REF!)))</f>
        <v>0</v>
      </c>
      <c r="G17" s="355" t="e">
        <f>LEN(#REF!)-LEN(SUBSTITUTE(#REF!,",",""))+1</f>
        <v>#REF!</v>
      </c>
    </row>
    <row r="18" spans="1:7">
      <c r="A18" s="5" t="s">
        <v>67</v>
      </c>
      <c r="B18" s="5"/>
      <c r="C18" s="218"/>
      <c r="D18" s="74"/>
      <c r="E18" s="16" t="str">
        <f t="shared" si="0"/>
        <v/>
      </c>
      <c r="F18" s="354" t="b">
        <f>IF(nume_candidat="",FALSE,ISNUMBER(SEARCH(nume_candidat,#REF!)))</f>
        <v>0</v>
      </c>
      <c r="G18" s="355" t="e">
        <f>LEN(#REF!)-LEN(SUBSTITUTE(#REF!,",",""))+1</f>
        <v>#REF!</v>
      </c>
    </row>
    <row r="19" spans="1:7">
      <c r="A19" s="5" t="s">
        <v>68</v>
      </c>
      <c r="B19" s="383"/>
      <c r="C19" s="218"/>
      <c r="D19" s="74"/>
      <c r="E19" s="16" t="str">
        <f t="shared" si="0"/>
        <v/>
      </c>
      <c r="F19" s="354" t="b">
        <f>IF(nume_candidat="",FALSE,ISNUMBER(SEARCH(nume_candidat,#REF!)))</f>
        <v>0</v>
      </c>
      <c r="G19" s="355" t="e">
        <f>LEN(#REF!)-LEN(SUBSTITUTE(#REF!,",",""))+1</f>
        <v>#REF!</v>
      </c>
    </row>
    <row r="20" spans="1:7">
      <c r="A20" s="5" t="s">
        <v>69</v>
      </c>
      <c r="B20" s="383"/>
      <c r="C20" s="218"/>
      <c r="D20" s="74"/>
      <c r="E20" s="16" t="str">
        <f t="shared" si="0"/>
        <v/>
      </c>
      <c r="F20" s="354" t="b">
        <f>IF(nume_candidat="",FALSE,ISNUMBER(SEARCH(nume_candidat,#REF!)))</f>
        <v>0</v>
      </c>
      <c r="G20" s="355" t="e">
        <f>LEN(#REF!)-LEN(SUBSTITUTE(#REF!,",",""))+1</f>
        <v>#REF!</v>
      </c>
    </row>
    <row r="21" spans="1:7">
      <c r="A21" s="5" t="s">
        <v>70</v>
      </c>
      <c r="B21" s="383"/>
      <c r="C21" s="217"/>
      <c r="D21" s="74"/>
      <c r="E21" s="16" t="str">
        <f t="shared" si="0"/>
        <v/>
      </c>
      <c r="F21" s="354" t="b">
        <f>IF(nume_candidat="",FALSE,ISNUMBER(SEARCH(nume_candidat,#REF!)))</f>
        <v>0</v>
      </c>
      <c r="G21" s="355" t="e">
        <f>LEN(#REF!)-LEN(SUBSTITUTE(#REF!,",",""))+1</f>
        <v>#REF!</v>
      </c>
    </row>
    <row r="22" spans="1:7">
      <c r="A22" s="5" t="s">
        <v>71</v>
      </c>
      <c r="B22" s="383"/>
      <c r="C22" s="217"/>
      <c r="D22" s="74"/>
      <c r="E22" s="16" t="str">
        <f t="shared" si="0"/>
        <v/>
      </c>
      <c r="F22" s="354" t="b">
        <f>IF(nume_candidat="",FALSE,ISNUMBER(SEARCH(nume_candidat,#REF!)))</f>
        <v>0</v>
      </c>
      <c r="G22" s="355" t="e">
        <f>LEN(#REF!)-LEN(SUBSTITUTE(#REF!,",",""))+1</f>
        <v>#REF!</v>
      </c>
    </row>
    <row r="23" spans="1:7">
      <c r="A23" s="5" t="s">
        <v>72</v>
      </c>
      <c r="B23" s="383"/>
      <c r="C23" s="217"/>
      <c r="D23" s="74"/>
      <c r="E23" s="16" t="str">
        <f t="shared" si="0"/>
        <v/>
      </c>
      <c r="F23" s="354" t="b">
        <f>IF(nume_candidat="",FALSE,ISNUMBER(SEARCH(nume_candidat,#REF!)))</f>
        <v>0</v>
      </c>
      <c r="G23" s="355" t="e">
        <f>LEN(#REF!)-LEN(SUBSTITUTE(#REF!,",",""))+1</f>
        <v>#REF!</v>
      </c>
    </row>
    <row r="24" spans="1:7">
      <c r="A24" s="5" t="s">
        <v>73</v>
      </c>
      <c r="B24" s="383"/>
      <c r="C24" s="217"/>
      <c r="D24" s="74"/>
      <c r="E24" s="16" t="str">
        <f t="shared" si="0"/>
        <v/>
      </c>
      <c r="F24" s="354" t="b">
        <f>IF(nume_candidat="",FALSE,ISNUMBER(SEARCH(nume_candidat,#REF!)))</f>
        <v>0</v>
      </c>
      <c r="G24" s="355" t="e">
        <f>LEN(#REF!)-LEN(SUBSTITUTE(#REF!,",",""))+1</f>
        <v>#REF!</v>
      </c>
    </row>
    <row r="25" spans="1:7">
      <c r="A25" s="5" t="s">
        <v>74</v>
      </c>
      <c r="B25" s="383"/>
      <c r="C25" s="217"/>
      <c r="D25" s="74"/>
      <c r="E25" s="16" t="str">
        <f t="shared" si="0"/>
        <v/>
      </c>
      <c r="F25" s="354" t="b">
        <f>IF(nume_candidat="",FALSE,ISNUMBER(SEARCH(nume_candidat,#REF!)))</f>
        <v>0</v>
      </c>
      <c r="G25" s="355" t="e">
        <f>LEN(#REF!)-LEN(SUBSTITUTE(#REF!,",",""))+1</f>
        <v>#REF!</v>
      </c>
    </row>
    <row r="26" spans="1:7">
      <c r="A26" s="5" t="s">
        <v>75</v>
      </c>
      <c r="B26" s="383"/>
      <c r="C26" s="217"/>
      <c r="D26" s="74"/>
      <c r="E26" s="16" t="str">
        <f t="shared" si="0"/>
        <v/>
      </c>
      <c r="F26" s="354" t="b">
        <f>IF(nume_candidat="",FALSE,ISNUMBER(SEARCH(nume_candidat,#REF!)))</f>
        <v>0</v>
      </c>
      <c r="G26" s="355" t="e">
        <f>LEN(#REF!)-LEN(SUBSTITUTE(#REF!,",",""))+1</f>
        <v>#REF!</v>
      </c>
    </row>
    <row r="27" spans="1:7">
      <c r="A27" s="5" t="s">
        <v>76</v>
      </c>
      <c r="B27" s="383"/>
      <c r="C27" s="217"/>
      <c r="D27" s="74"/>
      <c r="E27" s="16" t="str">
        <f t="shared" si="0"/>
        <v/>
      </c>
      <c r="F27" s="354" t="b">
        <f>IF(nume_candidat="",FALSE,ISNUMBER(SEARCH(nume_candidat,#REF!)))</f>
        <v>0</v>
      </c>
      <c r="G27" s="355" t="e">
        <f>LEN(#REF!)-LEN(SUBSTITUTE(#REF!,",",""))+1</f>
        <v>#REF!</v>
      </c>
    </row>
    <row r="28" spans="1:7">
      <c r="A28" s="5" t="s">
        <v>77</v>
      </c>
      <c r="B28" s="383"/>
      <c r="C28" s="217"/>
      <c r="D28" s="74"/>
      <c r="E28" s="16" t="str">
        <f t="shared" si="0"/>
        <v/>
      </c>
      <c r="F28" s="354" t="b">
        <f>IF(nume_candidat="",FALSE,ISNUMBER(SEARCH(nume_candidat,#REF!)))</f>
        <v>0</v>
      </c>
      <c r="G28" s="355" t="e">
        <f>LEN(#REF!)-LEN(SUBSTITUTE(#REF!,",",""))+1</f>
        <v>#REF!</v>
      </c>
    </row>
    <row r="29" spans="1:7">
      <c r="A29" s="5" t="s">
        <v>78</v>
      </c>
      <c r="B29" s="383"/>
      <c r="C29" s="217"/>
      <c r="D29" s="74"/>
      <c r="E29" s="16" t="str">
        <f t="shared" si="0"/>
        <v/>
      </c>
      <c r="F29" s="354" t="b">
        <f>IF(nume_candidat="",FALSE,ISNUMBER(SEARCH(nume_candidat,#REF!)))</f>
        <v>0</v>
      </c>
      <c r="G29" s="355" t="e">
        <f>LEN(#REF!)-LEN(SUBSTITUTE(#REF!,",",""))+1</f>
        <v>#REF!</v>
      </c>
    </row>
    <row r="30" spans="1:7">
      <c r="A30" s="5" t="s">
        <v>79</v>
      </c>
      <c r="B30" s="383"/>
      <c r="C30" s="217"/>
      <c r="D30" s="74"/>
      <c r="E30" s="16" t="str">
        <f t="shared" si="0"/>
        <v/>
      </c>
      <c r="F30" s="354" t="b">
        <f>IF(nume_candidat="",FALSE,ISNUMBER(SEARCH(nume_candidat,#REF!)))</f>
        <v>0</v>
      </c>
      <c r="G30" s="355" t="e">
        <f>LEN(#REF!)-LEN(SUBSTITUTE(#REF!,",",""))+1</f>
        <v>#REF!</v>
      </c>
    </row>
    <row r="31" spans="1:7">
      <c r="A31" s="5" t="s">
        <v>80</v>
      </c>
      <c r="B31" s="383"/>
      <c r="C31" s="217"/>
      <c r="D31" s="74"/>
      <c r="E31" s="16" t="str">
        <f t="shared" si="0"/>
        <v/>
      </c>
      <c r="F31" s="354" t="b">
        <f>IF(nume_candidat="",FALSE,ISNUMBER(SEARCH(nume_candidat,#REF!)))</f>
        <v>0</v>
      </c>
      <c r="G31" s="355" t="e">
        <f>LEN(#REF!)-LEN(SUBSTITUTE(#REF!,",",""))+1</f>
        <v>#REF!</v>
      </c>
    </row>
    <row r="32" spans="1:7">
      <c r="A32" s="5" t="s">
        <v>81</v>
      </c>
      <c r="B32" s="383"/>
      <c r="C32" s="217"/>
      <c r="D32" s="74"/>
      <c r="E32" s="16" t="str">
        <f t="shared" si="0"/>
        <v/>
      </c>
      <c r="F32" s="354" t="b">
        <f>IF(nume_candidat="",FALSE,ISNUMBER(SEARCH(nume_candidat,#REF!)))</f>
        <v>0</v>
      </c>
      <c r="G32" s="355" t="e">
        <f>LEN(#REF!)-LEN(SUBSTITUTE(#REF!,",",""))+1</f>
        <v>#REF!</v>
      </c>
    </row>
    <row r="33" spans="1:7">
      <c r="A33" s="5" t="s">
        <v>82</v>
      </c>
      <c r="B33" s="383"/>
      <c r="C33" s="217"/>
      <c r="D33" s="74"/>
      <c r="E33" s="16" t="str">
        <f t="shared" si="0"/>
        <v/>
      </c>
      <c r="F33" s="354" t="b">
        <f>IF(nume_candidat="",FALSE,ISNUMBER(SEARCH(nume_candidat,#REF!)))</f>
        <v>0</v>
      </c>
      <c r="G33" s="355" t="e">
        <f>LEN(#REF!)-LEN(SUBSTITUTE(#REF!,",",""))+1</f>
        <v>#REF!</v>
      </c>
    </row>
    <row r="34" spans="1:7">
      <c r="A34" s="5" t="s">
        <v>83</v>
      </c>
      <c r="B34" s="383"/>
      <c r="C34" s="217"/>
      <c r="D34" s="74"/>
      <c r="E34" s="16" t="str">
        <f t="shared" si="0"/>
        <v/>
      </c>
      <c r="F34" s="354" t="b">
        <f>IF(nume_candidat="",FALSE,ISNUMBER(SEARCH(nume_candidat,#REF!)))</f>
        <v>0</v>
      </c>
      <c r="G34" s="355" t="e">
        <f>LEN(#REF!)-LEN(SUBSTITUTE(#REF!,",",""))+1</f>
        <v>#REF!</v>
      </c>
    </row>
    <row r="35" spans="1:7">
      <c r="A35" s="5" t="s">
        <v>84</v>
      </c>
      <c r="B35" s="383"/>
      <c r="C35" s="217"/>
      <c r="D35" s="74"/>
      <c r="E35" s="16" t="str">
        <f t="shared" si="0"/>
        <v/>
      </c>
      <c r="F35" s="354" t="b">
        <f>IF(nume_candidat="",FALSE,ISNUMBER(SEARCH(nume_candidat,#REF!)))</f>
        <v>0</v>
      </c>
      <c r="G35" s="355" t="e">
        <f>LEN(#REF!)-LEN(SUBSTITUTE(#REF!,",",""))+1</f>
        <v>#REF!</v>
      </c>
    </row>
    <row r="36" spans="1:7">
      <c r="A36" s="5" t="s">
        <v>85</v>
      </c>
      <c r="B36" s="383"/>
      <c r="C36" s="217"/>
      <c r="D36" s="74"/>
      <c r="E36" s="16" t="str">
        <f t="shared" si="0"/>
        <v/>
      </c>
      <c r="F36" s="354" t="b">
        <f>IF(nume_candidat="",FALSE,ISNUMBER(SEARCH(nume_candidat,#REF!)))</f>
        <v>0</v>
      </c>
      <c r="G36" s="355" t="e">
        <f>LEN(#REF!)-LEN(SUBSTITUTE(#REF!,",",""))+1</f>
        <v>#REF!</v>
      </c>
    </row>
    <row r="37" spans="1:7">
      <c r="A37" s="5" t="s">
        <v>86</v>
      </c>
      <c r="B37" s="383"/>
      <c r="C37" s="217"/>
      <c r="D37" s="74"/>
      <c r="E37" s="16" t="str">
        <f t="shared" si="0"/>
        <v/>
      </c>
      <c r="F37" s="354" t="b">
        <f>IF(nume_candidat="",FALSE,ISNUMBER(SEARCH(nume_candidat,#REF!)))</f>
        <v>0</v>
      </c>
      <c r="G37" s="355" t="e">
        <f>LEN(#REF!)-LEN(SUBSTITUTE(#REF!,",",""))+1</f>
        <v>#REF!</v>
      </c>
    </row>
    <row r="38" spans="1:7">
      <c r="A38" s="5" t="s">
        <v>87</v>
      </c>
      <c r="B38" s="383"/>
      <c r="C38" s="217"/>
      <c r="D38" s="74"/>
      <c r="E38" s="16" t="str">
        <f t="shared" si="0"/>
        <v/>
      </c>
      <c r="F38" s="354" t="b">
        <f>IF(nume_candidat="",FALSE,ISNUMBER(SEARCH(nume_candidat,#REF!)))</f>
        <v>0</v>
      </c>
      <c r="G38" s="355" t="e">
        <f>LEN(#REF!)-LEN(SUBSTITUTE(#REF!,",",""))+1</f>
        <v>#REF!</v>
      </c>
    </row>
    <row r="39" spans="1:7">
      <c r="A39" s="5" t="s">
        <v>88</v>
      </c>
      <c r="B39" s="383"/>
      <c r="C39" s="217"/>
      <c r="D39" s="74"/>
      <c r="E39" s="16" t="str">
        <f t="shared" si="0"/>
        <v/>
      </c>
      <c r="F39" s="354" t="b">
        <f>IF(nume_candidat="",FALSE,ISNUMBER(SEARCH(nume_candidat,#REF!)))</f>
        <v>0</v>
      </c>
      <c r="G39" s="355" t="e">
        <f>LEN(#REF!)-LEN(SUBSTITUTE(#REF!,",",""))+1</f>
        <v>#REF!</v>
      </c>
    </row>
    <row r="40" spans="1:7">
      <c r="A40" s="5" t="s">
        <v>96</v>
      </c>
      <c r="B40" s="383"/>
      <c r="C40" s="217"/>
      <c r="D40" s="74"/>
      <c r="E40" s="16" t="str">
        <f t="shared" si="0"/>
        <v/>
      </c>
      <c r="F40" s="354" t="b">
        <f>IF(nume_candidat="",FALSE,ISNUMBER(SEARCH(nume_candidat,#REF!)))</f>
        <v>0</v>
      </c>
      <c r="G40" s="355" t="e">
        <f>LEN(#REF!)-LEN(SUBSTITUTE(#REF!,",",""))+1</f>
        <v>#REF!</v>
      </c>
    </row>
    <row r="41" spans="1:7">
      <c r="A41" s="5" t="s">
        <v>97</v>
      </c>
      <c r="B41" s="383"/>
      <c r="C41" s="217"/>
      <c r="D41" s="74"/>
      <c r="E41" s="16" t="str">
        <f t="shared" si="0"/>
        <v/>
      </c>
      <c r="F41" s="354" t="b">
        <f>IF(nume_candidat="",FALSE,ISNUMBER(SEARCH(nume_candidat,#REF!)))</f>
        <v>0</v>
      </c>
      <c r="G41" s="355" t="e">
        <f>LEN(#REF!)-LEN(SUBSTITUTE(#REF!,",",""))+1</f>
        <v>#REF!</v>
      </c>
    </row>
    <row r="42" spans="1:7">
      <c r="A42" s="5" t="s">
        <v>98</v>
      </c>
      <c r="B42" s="383"/>
      <c r="C42" s="217"/>
      <c r="D42" s="74"/>
      <c r="E42" s="16" t="str">
        <f t="shared" si="0"/>
        <v/>
      </c>
      <c r="F42" s="354" t="b">
        <f>IF(nume_candidat="",FALSE,ISNUMBER(SEARCH(nume_candidat,#REF!)))</f>
        <v>0</v>
      </c>
      <c r="G42" s="355" t="e">
        <f>LEN(#REF!)-LEN(SUBSTITUTE(#REF!,",",""))+1</f>
        <v>#REF!</v>
      </c>
    </row>
    <row r="43" spans="1:7">
      <c r="A43" s="5" t="s">
        <v>99</v>
      </c>
      <c r="B43" s="383"/>
      <c r="C43" s="217"/>
      <c r="D43" s="74"/>
      <c r="E43" s="16" t="str">
        <f t="shared" si="0"/>
        <v/>
      </c>
      <c r="F43" s="354" t="b">
        <f>IF(nume_candidat="",FALSE,ISNUMBER(SEARCH(nume_candidat,#REF!)))</f>
        <v>0</v>
      </c>
      <c r="G43" s="355" t="e">
        <f>LEN(#REF!)-LEN(SUBSTITUTE(#REF!,",",""))+1</f>
        <v>#REF!</v>
      </c>
    </row>
    <row r="44" spans="1:7">
      <c r="A44" s="5" t="s">
        <v>100</v>
      </c>
      <c r="B44" s="383"/>
      <c r="C44" s="217"/>
      <c r="D44" s="74"/>
      <c r="E44" s="16" t="str">
        <f t="shared" si="0"/>
        <v/>
      </c>
      <c r="F44" s="354" t="b">
        <f>IF(nume_candidat="",FALSE,ISNUMBER(SEARCH(nume_candidat,#REF!)))</f>
        <v>0</v>
      </c>
      <c r="G44" s="355" t="e">
        <f>LEN(#REF!)-LEN(SUBSTITUTE(#REF!,",",""))+1</f>
        <v>#REF!</v>
      </c>
    </row>
    <row r="45" spans="1:7">
      <c r="A45" s="5" t="s">
        <v>101</v>
      </c>
      <c r="B45" s="383"/>
      <c r="C45" s="217"/>
      <c r="D45" s="74"/>
      <c r="E45" s="16" t="str">
        <f t="shared" si="0"/>
        <v/>
      </c>
      <c r="F45" s="354" t="b">
        <f>IF(nume_candidat="",FALSE,ISNUMBER(SEARCH(nume_candidat,#REF!)))</f>
        <v>0</v>
      </c>
      <c r="G45" s="355" t="e">
        <f>LEN(#REF!)-LEN(SUBSTITUTE(#REF!,",",""))+1</f>
        <v>#REF!</v>
      </c>
    </row>
    <row r="46" spans="1:7">
      <c r="A46" s="5" t="s">
        <v>103</v>
      </c>
      <c r="B46" s="383"/>
      <c r="C46" s="217"/>
      <c r="D46" s="74"/>
      <c r="E46" s="16" t="str">
        <f t="shared" si="0"/>
        <v/>
      </c>
      <c r="F46" s="354" t="b">
        <f>IF(nume_candidat="",FALSE,ISNUMBER(SEARCH(nume_candidat,#REF!)))</f>
        <v>0</v>
      </c>
      <c r="G46" s="355" t="e">
        <f>LEN(#REF!)-LEN(SUBSTITUTE(#REF!,",",""))+1</f>
        <v>#REF!</v>
      </c>
    </row>
    <row r="47" spans="1:7">
      <c r="A47" s="5" t="s">
        <v>104</v>
      </c>
      <c r="B47" s="383"/>
      <c r="C47" s="217"/>
      <c r="D47" s="74"/>
      <c r="E47" s="16" t="str">
        <f t="shared" si="0"/>
        <v/>
      </c>
      <c r="F47" s="354" t="b">
        <f>IF(nume_candidat="",FALSE,ISNUMBER(SEARCH(nume_candidat,#REF!)))</f>
        <v>0</v>
      </c>
      <c r="G47" s="355" t="e">
        <f>LEN(#REF!)-LEN(SUBSTITUTE(#REF!,",",""))+1</f>
        <v>#REF!</v>
      </c>
    </row>
    <row r="48" spans="1:7">
      <c r="A48" s="5" t="s">
        <v>105</v>
      </c>
      <c r="B48" s="383"/>
      <c r="C48" s="217"/>
      <c r="D48" s="74"/>
      <c r="E48" s="16" t="str">
        <f t="shared" si="0"/>
        <v/>
      </c>
      <c r="F48" s="354" t="b">
        <f>IF(nume_candidat="",FALSE,ISNUMBER(SEARCH(nume_candidat,#REF!)))</f>
        <v>0</v>
      </c>
      <c r="G48" s="355" t="e">
        <f>LEN(#REF!)-LEN(SUBSTITUTE(#REF!,",",""))+1</f>
        <v>#REF!</v>
      </c>
    </row>
    <row r="49" spans="1:7">
      <c r="A49" s="5" t="s">
        <v>106</v>
      </c>
      <c r="B49" s="383"/>
      <c r="C49" s="217"/>
      <c r="D49" s="74"/>
      <c r="E49" s="16" t="str">
        <f t="shared" si="0"/>
        <v/>
      </c>
      <c r="F49" s="354" t="b">
        <f>IF(nume_candidat="",FALSE,ISNUMBER(SEARCH(nume_candidat,#REF!)))</f>
        <v>0</v>
      </c>
      <c r="G49" s="355" t="e">
        <f>LEN(#REF!)-LEN(SUBSTITUTE(#REF!,",",""))+1</f>
        <v>#REF!</v>
      </c>
    </row>
    <row r="50" spans="1:7">
      <c r="A50" s="5" t="s">
        <v>107</v>
      </c>
      <c r="B50" s="383"/>
      <c r="C50" s="217"/>
      <c r="D50" s="74"/>
      <c r="E50" s="16" t="str">
        <f t="shared" si="0"/>
        <v/>
      </c>
      <c r="F50" s="354" t="b">
        <f>IF(nume_candidat="",FALSE,ISNUMBER(SEARCH(nume_candidat,#REF!)))</f>
        <v>0</v>
      </c>
      <c r="G50" s="355" t="e">
        <f>LEN(#REF!)-LEN(SUBSTITUTE(#REF!,",",""))+1</f>
        <v>#REF!</v>
      </c>
    </row>
    <row r="51" spans="1:7">
      <c r="A51" s="5" t="s">
        <v>108</v>
      </c>
      <c r="B51" s="383"/>
      <c r="C51" s="217"/>
      <c r="D51" s="74"/>
      <c r="E51" s="16" t="str">
        <f t="shared" si="0"/>
        <v/>
      </c>
      <c r="F51" s="354" t="b">
        <f>IF(nume_candidat="",FALSE,ISNUMBER(SEARCH(nume_candidat,#REF!)))</f>
        <v>0</v>
      </c>
      <c r="G51" s="355" t="e">
        <f>LEN(#REF!)-LEN(SUBSTITUTE(#REF!,",",""))+1</f>
        <v>#REF!</v>
      </c>
    </row>
    <row r="52" spans="1:7">
      <c r="A52" s="5" t="s">
        <v>109</v>
      </c>
      <c r="B52" s="383"/>
      <c r="C52" s="217"/>
      <c r="D52" s="74"/>
      <c r="E52" s="16" t="str">
        <f t="shared" si="0"/>
        <v/>
      </c>
      <c r="F52" s="354" t="b">
        <f>IF(nume_candidat="",FALSE,ISNUMBER(SEARCH(nume_candidat,#REF!)))</f>
        <v>0</v>
      </c>
      <c r="G52" s="355" t="e">
        <f>LEN(#REF!)-LEN(SUBSTITUTE(#REF!,",",""))+1</f>
        <v>#REF!</v>
      </c>
    </row>
    <row r="53" spans="1:7">
      <c r="A53" s="5" t="s">
        <v>110</v>
      </c>
      <c r="B53" s="383"/>
      <c r="C53" s="217"/>
      <c r="D53" s="74"/>
      <c r="E53" s="16" t="str">
        <f t="shared" si="0"/>
        <v/>
      </c>
      <c r="F53" s="354" t="b">
        <f>IF(nume_candidat="",FALSE,ISNUMBER(SEARCH(nume_candidat,#REF!)))</f>
        <v>0</v>
      </c>
      <c r="G53" s="355" t="e">
        <f>LEN(#REF!)-LEN(SUBSTITUTE(#REF!,",",""))+1</f>
        <v>#REF!</v>
      </c>
    </row>
    <row r="54" spans="1:7">
      <c r="A54" s="5" t="s">
        <v>111</v>
      </c>
      <c r="B54" s="383"/>
      <c r="C54" s="217"/>
      <c r="D54" s="74"/>
      <c r="E54" s="16" t="str">
        <f t="shared" si="0"/>
        <v/>
      </c>
      <c r="F54" s="354" t="b">
        <f>IF(nume_candidat="",FALSE,ISNUMBER(SEARCH(nume_candidat,#REF!)))</f>
        <v>0</v>
      </c>
      <c r="G54" s="355" t="e">
        <f>LEN(#REF!)-LEN(SUBSTITUTE(#REF!,",",""))+1</f>
        <v>#REF!</v>
      </c>
    </row>
    <row r="55" spans="1:7">
      <c r="A55" s="5" t="s">
        <v>112</v>
      </c>
      <c r="B55" s="383"/>
      <c r="C55" s="217"/>
      <c r="D55" s="74"/>
      <c r="E55" s="16" t="str">
        <f t="shared" si="0"/>
        <v/>
      </c>
      <c r="F55" s="354" t="b">
        <f>IF(nume_candidat="",FALSE,ISNUMBER(SEARCH(nume_candidat,#REF!)))</f>
        <v>0</v>
      </c>
      <c r="G55" s="355" t="e">
        <f>LEN(#REF!)-LEN(SUBSTITUTE(#REF!,",",""))+1</f>
        <v>#REF!</v>
      </c>
    </row>
    <row r="56" spans="1:7">
      <c r="A56" s="5" t="s">
        <v>113</v>
      </c>
      <c r="B56" s="383"/>
      <c r="C56" s="217"/>
      <c r="D56" s="74"/>
      <c r="E56" s="16" t="str">
        <f t="shared" si="0"/>
        <v/>
      </c>
      <c r="F56" s="354" t="b">
        <f>IF(nume_candidat="",FALSE,ISNUMBER(SEARCH(nume_candidat,#REF!)))</f>
        <v>0</v>
      </c>
      <c r="G56" s="355" t="e">
        <f>LEN(#REF!)-LEN(SUBSTITUTE(#REF!,",",""))+1</f>
        <v>#REF!</v>
      </c>
    </row>
    <row r="57" spans="1:7">
      <c r="A57" s="5" t="s">
        <v>114</v>
      </c>
      <c r="B57" s="383"/>
      <c r="C57" s="217"/>
      <c r="D57" s="74"/>
      <c r="E57" s="16" t="str">
        <f t="shared" si="0"/>
        <v/>
      </c>
      <c r="F57" s="354" t="b">
        <f>IF(nume_candidat="",FALSE,ISNUMBER(SEARCH(nume_candidat,#REF!)))</f>
        <v>0</v>
      </c>
      <c r="G57" s="355" t="e">
        <f>LEN(#REF!)-LEN(SUBSTITUTE(#REF!,",",""))+1</f>
        <v>#REF!</v>
      </c>
    </row>
    <row r="58" spans="1:7">
      <c r="A58" s="5" t="s">
        <v>115</v>
      </c>
      <c r="B58" s="383"/>
      <c r="C58" s="217"/>
      <c r="D58" s="74"/>
      <c r="E58" s="16" t="str">
        <f t="shared" si="0"/>
        <v/>
      </c>
      <c r="F58" s="354" t="b">
        <f>IF(nume_candidat="",FALSE,ISNUMBER(SEARCH(nume_candidat,#REF!)))</f>
        <v>0</v>
      </c>
      <c r="G58" s="355" t="e">
        <f>LEN(#REF!)-LEN(SUBSTITUTE(#REF!,",",""))+1</f>
        <v>#REF!</v>
      </c>
    </row>
    <row r="59" spans="1:7">
      <c r="A59" s="5" t="s">
        <v>116</v>
      </c>
      <c r="B59" s="383"/>
      <c r="C59" s="217"/>
      <c r="D59" s="74"/>
      <c r="E59" s="16" t="str">
        <f t="shared" si="0"/>
        <v/>
      </c>
      <c r="F59" s="354" t="b">
        <f>IF(nume_candidat="",FALSE,ISNUMBER(SEARCH(nume_candidat,#REF!)))</f>
        <v>0</v>
      </c>
      <c r="G59" s="355" t="e">
        <f>LEN(#REF!)-LEN(SUBSTITUTE(#REF!,",",""))+1</f>
        <v>#REF!</v>
      </c>
    </row>
    <row r="60" spans="1:7">
      <c r="A60" s="5" t="s">
        <v>117</v>
      </c>
      <c r="B60" s="383"/>
      <c r="C60" s="217"/>
      <c r="D60" s="74"/>
      <c r="E60" s="16" t="str">
        <f t="shared" si="0"/>
        <v/>
      </c>
      <c r="F60" s="354" t="b">
        <f>IF(nume_candidat="",FALSE,ISNUMBER(SEARCH(nume_candidat,#REF!)))</f>
        <v>0</v>
      </c>
      <c r="G60" s="355" t="e">
        <f>LEN(#REF!)-LEN(SUBSTITUTE(#REF!,",",""))+1</f>
        <v>#REF!</v>
      </c>
    </row>
    <row r="61" spans="1:7">
      <c r="A61" s="5" t="s">
        <v>118</v>
      </c>
      <c r="B61" s="383"/>
      <c r="C61" s="217"/>
      <c r="D61" s="74"/>
      <c r="E61" s="16" t="str">
        <f t="shared" si="0"/>
        <v/>
      </c>
      <c r="F61" s="354" t="b">
        <f>IF(nume_candidat="",FALSE,ISNUMBER(SEARCH(nume_candidat,#REF!)))</f>
        <v>0</v>
      </c>
      <c r="G61" s="355" t="e">
        <f>LEN(#REF!)-LEN(SUBSTITUTE(#REF!,",",""))+1</f>
        <v>#REF!</v>
      </c>
    </row>
    <row r="62" spans="1:7">
      <c r="A62" s="5" t="s">
        <v>119</v>
      </c>
      <c r="B62" s="383"/>
      <c r="C62" s="217"/>
      <c r="D62" s="74"/>
      <c r="E62" s="16" t="str">
        <f t="shared" si="0"/>
        <v/>
      </c>
      <c r="F62" s="354" t="b">
        <f>IF(nume_candidat="",FALSE,ISNUMBER(SEARCH(nume_candidat,#REF!)))</f>
        <v>0</v>
      </c>
      <c r="G62" s="355" t="e">
        <f>LEN(#REF!)-LEN(SUBSTITUTE(#REF!,",",""))+1</f>
        <v>#REF!</v>
      </c>
    </row>
    <row r="63" spans="1:7">
      <c r="A63" s="5" t="s">
        <v>120</v>
      </c>
      <c r="B63" s="383"/>
      <c r="C63" s="217"/>
      <c r="D63" s="74"/>
      <c r="E63" s="16" t="str">
        <f t="shared" si="0"/>
        <v/>
      </c>
      <c r="F63" s="354" t="b">
        <f>IF(nume_candidat="",FALSE,ISNUMBER(SEARCH(nume_candidat,#REF!)))</f>
        <v>0</v>
      </c>
      <c r="G63" s="355" t="e">
        <f>LEN(#REF!)-LEN(SUBSTITUTE(#REF!,",",""))+1</f>
        <v>#REF!</v>
      </c>
    </row>
    <row r="64" spans="1:7">
      <c r="A64" s="5" t="s">
        <v>121</v>
      </c>
      <c r="B64" s="383"/>
      <c r="C64" s="217"/>
      <c r="D64" s="74"/>
      <c r="E64" s="16" t="str">
        <f t="shared" si="0"/>
        <v/>
      </c>
      <c r="F64" s="354" t="b">
        <f>IF(nume_candidat="",FALSE,ISNUMBER(SEARCH(nume_candidat,#REF!)))</f>
        <v>0</v>
      </c>
      <c r="G64" s="355" t="e">
        <f>LEN(#REF!)-LEN(SUBSTITUTE(#REF!,",",""))+1</f>
        <v>#REF!</v>
      </c>
    </row>
    <row r="65" spans="1:7">
      <c r="A65" s="5" t="s">
        <v>122</v>
      </c>
      <c r="B65" s="383"/>
      <c r="C65" s="217"/>
      <c r="D65" s="74"/>
      <c r="E65" s="16" t="str">
        <f t="shared" si="0"/>
        <v/>
      </c>
      <c r="F65" s="354" t="b">
        <f>IF(nume_candidat="",FALSE,ISNUMBER(SEARCH(nume_candidat,#REF!)))</f>
        <v>0</v>
      </c>
      <c r="G65" s="355" t="e">
        <f>LEN(#REF!)-LEN(SUBSTITUTE(#REF!,",",""))+1</f>
        <v>#REF!</v>
      </c>
    </row>
    <row r="66" spans="1:7">
      <c r="A66" s="5" t="s">
        <v>123</v>
      </c>
      <c r="B66" s="383"/>
      <c r="C66" s="217"/>
      <c r="D66" s="74"/>
      <c r="E66" s="16" t="str">
        <f t="shared" si="0"/>
        <v/>
      </c>
      <c r="F66" s="354" t="b">
        <f>IF(nume_candidat="",FALSE,ISNUMBER(SEARCH(nume_candidat,#REF!)))</f>
        <v>0</v>
      </c>
      <c r="G66" s="355" t="e">
        <f>LEN(#REF!)-LEN(SUBSTITUTE(#REF!,",",""))+1</f>
        <v>#REF!</v>
      </c>
    </row>
    <row r="67" spans="1:7">
      <c r="A67" s="5" t="s">
        <v>124</v>
      </c>
      <c r="B67" s="383"/>
      <c r="C67" s="217"/>
      <c r="D67" s="74"/>
      <c r="E67" s="16" t="str">
        <f t="shared" si="0"/>
        <v/>
      </c>
      <c r="F67" s="354" t="b">
        <f>IF(nume_candidat="",FALSE,ISNUMBER(SEARCH(nume_candidat,#REF!)))</f>
        <v>0</v>
      </c>
      <c r="G67" s="355" t="e">
        <f>LEN(#REF!)-LEN(SUBSTITUTE(#REF!,",",""))+1</f>
        <v>#REF!</v>
      </c>
    </row>
    <row r="68" spans="1:7">
      <c r="A68" s="5" t="s">
        <v>125</v>
      </c>
      <c r="B68" s="383"/>
      <c r="C68" s="217"/>
      <c r="D68" s="74"/>
      <c r="E68" s="16" t="str">
        <f t="shared" si="0"/>
        <v/>
      </c>
      <c r="F68" s="354" t="b">
        <f>IF(nume_candidat="",FALSE,ISNUMBER(SEARCH(nume_candidat,#REF!)))</f>
        <v>0</v>
      </c>
      <c r="G68" s="355" t="e">
        <f>LEN(#REF!)-LEN(SUBSTITUTE(#REF!,",",""))+1</f>
        <v>#REF!</v>
      </c>
    </row>
    <row r="69" spans="1:7">
      <c r="A69" s="5" t="s">
        <v>126</v>
      </c>
      <c r="B69" s="383"/>
      <c r="C69" s="217"/>
      <c r="D69" s="74"/>
      <c r="E69" s="16" t="str">
        <f t="shared" si="0"/>
        <v/>
      </c>
      <c r="F69" s="354" t="b">
        <f>IF(nume_candidat="",FALSE,ISNUMBER(SEARCH(nume_candidat,#REF!)))</f>
        <v>0</v>
      </c>
      <c r="G69" s="355" t="e">
        <f>LEN(#REF!)-LEN(SUBSTITUTE(#REF!,",",""))+1</f>
        <v>#REF!</v>
      </c>
    </row>
    <row r="70" spans="1:7">
      <c r="A70" s="5" t="s">
        <v>127</v>
      </c>
      <c r="B70" s="383"/>
      <c r="C70" s="217"/>
      <c r="D70" s="74"/>
      <c r="E70" s="16" t="str">
        <f t="shared" si="0"/>
        <v/>
      </c>
      <c r="F70" s="354" t="b">
        <f>IF(nume_candidat="",FALSE,ISNUMBER(SEARCH(nume_candidat,#REF!)))</f>
        <v>0</v>
      </c>
      <c r="G70" s="355" t="e">
        <f>LEN(#REF!)-LEN(SUBSTITUTE(#REF!,",",""))+1</f>
        <v>#REF!</v>
      </c>
    </row>
    <row r="71" spans="1:7">
      <c r="A71" s="5" t="s">
        <v>128</v>
      </c>
      <c r="B71" s="383"/>
      <c r="C71" s="217"/>
      <c r="D71" s="74"/>
      <c r="E71" s="16" t="str">
        <f t="shared" si="0"/>
        <v/>
      </c>
      <c r="F71" s="354" t="b">
        <f>IF(nume_candidat="",FALSE,ISNUMBER(SEARCH(nume_candidat,#REF!)))</f>
        <v>0</v>
      </c>
      <c r="G71" s="355" t="e">
        <f>LEN(#REF!)-LEN(SUBSTITUTE(#REF!,",",""))+1</f>
        <v>#REF!</v>
      </c>
    </row>
    <row r="72" spans="1:7">
      <c r="A72" s="5" t="s">
        <v>129</v>
      </c>
      <c r="B72" s="383"/>
      <c r="C72" s="217"/>
      <c r="D72" s="74"/>
      <c r="E72" s="16" t="str">
        <f t="shared" si="0"/>
        <v/>
      </c>
      <c r="F72" s="354" t="b">
        <f>IF(nume_candidat="",FALSE,ISNUMBER(SEARCH(nume_candidat,#REF!)))</f>
        <v>0</v>
      </c>
      <c r="G72" s="355" t="e">
        <f>LEN(#REF!)-LEN(SUBSTITUTE(#REF!,",",""))+1</f>
        <v>#REF!</v>
      </c>
    </row>
    <row r="73" spans="1:7">
      <c r="A73" s="5" t="s">
        <v>130</v>
      </c>
      <c r="B73" s="383"/>
      <c r="C73" s="217"/>
      <c r="D73" s="74"/>
      <c r="E73" s="16" t="str">
        <f t="shared" si="0"/>
        <v/>
      </c>
      <c r="F73" s="354" t="b">
        <f>IF(nume_candidat="",FALSE,ISNUMBER(SEARCH(nume_candidat,#REF!)))</f>
        <v>0</v>
      </c>
      <c r="G73" s="355" t="e">
        <f>LEN(#REF!)-LEN(SUBSTITUTE(#REF!,",",""))+1</f>
        <v>#REF!</v>
      </c>
    </row>
    <row r="74" spans="1:7">
      <c r="A74" s="5" t="s">
        <v>131</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c r="A75" s="5" t="s">
        <v>132</v>
      </c>
      <c r="B75" s="383"/>
      <c r="C75" s="217"/>
      <c r="D75" s="74"/>
      <c r="E75" s="16" t="str">
        <f t="shared" si="1"/>
        <v/>
      </c>
      <c r="F75" s="354" t="b">
        <f>IF(nume_candidat="",FALSE,ISNUMBER(SEARCH(nume_candidat,#REF!)))</f>
        <v>0</v>
      </c>
      <c r="G75" s="355" t="e">
        <f>LEN(#REF!)-LEN(SUBSTITUTE(#REF!,",",""))+1</f>
        <v>#REF!</v>
      </c>
    </row>
    <row r="76" spans="1:7">
      <c r="A76" s="5" t="s">
        <v>133</v>
      </c>
      <c r="B76" s="383"/>
      <c r="C76" s="217"/>
      <c r="D76" s="74"/>
      <c r="E76" s="16" t="str">
        <f t="shared" si="1"/>
        <v/>
      </c>
      <c r="F76" s="354" t="b">
        <f>IF(nume_candidat="",FALSE,ISNUMBER(SEARCH(nume_candidat,#REF!)))</f>
        <v>0</v>
      </c>
      <c r="G76" s="355" t="e">
        <f>LEN(#REF!)-LEN(SUBSTITUTE(#REF!,",",""))+1</f>
        <v>#REF!</v>
      </c>
    </row>
    <row r="77" spans="1:7">
      <c r="A77" s="5" t="s">
        <v>134</v>
      </c>
      <c r="B77" s="383"/>
      <c r="C77" s="217"/>
      <c r="D77" s="74"/>
      <c r="E77" s="16" t="str">
        <f t="shared" si="1"/>
        <v/>
      </c>
      <c r="F77" s="354" t="b">
        <f>IF(nume_candidat="",FALSE,ISNUMBER(SEARCH(nume_candidat,#REF!)))</f>
        <v>0</v>
      </c>
      <c r="G77" s="355" t="e">
        <f>LEN(#REF!)-LEN(SUBSTITUTE(#REF!,",",""))+1</f>
        <v>#REF!</v>
      </c>
    </row>
    <row r="78" spans="1:7">
      <c r="A78" s="5" t="s">
        <v>135</v>
      </c>
      <c r="B78" s="383"/>
      <c r="C78" s="217"/>
      <c r="D78" s="74"/>
      <c r="E78" s="16" t="str">
        <f t="shared" si="1"/>
        <v/>
      </c>
      <c r="F78" s="354" t="b">
        <f>IF(nume_candidat="",FALSE,ISNUMBER(SEARCH(nume_candidat,#REF!)))</f>
        <v>0</v>
      </c>
      <c r="G78" s="355" t="e">
        <f>LEN(#REF!)-LEN(SUBSTITUTE(#REF!,",",""))+1</f>
        <v>#REF!</v>
      </c>
    </row>
    <row r="79" spans="1:7">
      <c r="A79" s="5" t="s">
        <v>136</v>
      </c>
      <c r="B79" s="383"/>
      <c r="C79" s="217"/>
      <c r="D79" s="74"/>
      <c r="E79" s="16" t="str">
        <f t="shared" si="1"/>
        <v/>
      </c>
      <c r="F79" s="354" t="b">
        <f>IF(nume_candidat="",FALSE,ISNUMBER(SEARCH(nume_candidat,#REF!)))</f>
        <v>0</v>
      </c>
      <c r="G79" s="355" t="e">
        <f>LEN(#REF!)-LEN(SUBSTITUTE(#REF!,",",""))+1</f>
        <v>#REF!</v>
      </c>
    </row>
    <row r="80" spans="1:7">
      <c r="A80" s="5" t="s">
        <v>137</v>
      </c>
      <c r="B80" s="383"/>
      <c r="C80" s="217"/>
      <c r="D80" s="74"/>
      <c r="E80" s="16" t="str">
        <f t="shared" si="1"/>
        <v/>
      </c>
      <c r="F80" s="354" t="b">
        <f>IF(nume_candidat="",FALSE,ISNUMBER(SEARCH(nume_candidat,#REF!)))</f>
        <v>0</v>
      </c>
      <c r="G80" s="355" t="e">
        <f>LEN(#REF!)-LEN(SUBSTITUTE(#REF!,",",""))+1</f>
        <v>#REF!</v>
      </c>
    </row>
    <row r="81" spans="1:7">
      <c r="A81" s="5" t="s">
        <v>138</v>
      </c>
      <c r="B81" s="383"/>
      <c r="C81" s="217"/>
      <c r="D81" s="74"/>
      <c r="E81" s="16" t="str">
        <f t="shared" si="1"/>
        <v/>
      </c>
      <c r="F81" s="354" t="b">
        <f>IF(nume_candidat="",FALSE,ISNUMBER(SEARCH(nume_candidat,#REF!)))</f>
        <v>0</v>
      </c>
      <c r="G81" s="355" t="e">
        <f>LEN(#REF!)-LEN(SUBSTITUTE(#REF!,",",""))+1</f>
        <v>#REF!</v>
      </c>
    </row>
    <row r="82" spans="1:7">
      <c r="A82" s="5" t="s">
        <v>139</v>
      </c>
      <c r="B82" s="383"/>
      <c r="C82" s="217"/>
      <c r="D82" s="74"/>
      <c r="E82" s="16" t="str">
        <f t="shared" si="1"/>
        <v/>
      </c>
      <c r="F82" s="354" t="b">
        <f>IF(nume_candidat="",FALSE,ISNUMBER(SEARCH(nume_candidat,#REF!)))</f>
        <v>0</v>
      </c>
      <c r="G82" s="355" t="e">
        <f>LEN(#REF!)-LEN(SUBSTITUTE(#REF!,",",""))+1</f>
        <v>#REF!</v>
      </c>
    </row>
    <row r="83" spans="1:7">
      <c r="A83" s="5" t="s">
        <v>140</v>
      </c>
      <c r="B83" s="383"/>
      <c r="C83" s="217"/>
      <c r="D83" s="74"/>
      <c r="E83" s="16" t="str">
        <f t="shared" si="1"/>
        <v/>
      </c>
      <c r="F83" s="354" t="b">
        <f>IF(nume_candidat="",FALSE,ISNUMBER(SEARCH(nume_candidat,#REF!)))</f>
        <v>0</v>
      </c>
      <c r="G83" s="355" t="e">
        <f>LEN(#REF!)-LEN(SUBSTITUTE(#REF!,",",""))+1</f>
        <v>#REF!</v>
      </c>
    </row>
    <row r="84" spans="1:7">
      <c r="A84" s="5" t="s">
        <v>141</v>
      </c>
      <c r="B84" s="383"/>
      <c r="C84" s="217"/>
      <c r="D84" s="74"/>
      <c r="E84" s="16" t="str">
        <f t="shared" si="1"/>
        <v/>
      </c>
      <c r="F84" s="354" t="b">
        <f>IF(nume_candidat="",FALSE,ISNUMBER(SEARCH(nume_candidat,#REF!)))</f>
        <v>0</v>
      </c>
      <c r="G84" s="355" t="e">
        <f>LEN(#REF!)-LEN(SUBSTITUTE(#REF!,",",""))+1</f>
        <v>#REF!</v>
      </c>
    </row>
    <row r="85" spans="1:7">
      <c r="A85" s="5" t="s">
        <v>142</v>
      </c>
      <c r="B85" s="383"/>
      <c r="C85" s="217"/>
      <c r="D85" s="74"/>
      <c r="E85" s="16" t="str">
        <f t="shared" si="1"/>
        <v/>
      </c>
      <c r="F85" s="354" t="b">
        <f>IF(nume_candidat="",FALSE,ISNUMBER(SEARCH(nume_candidat,#REF!)))</f>
        <v>0</v>
      </c>
      <c r="G85" s="355" t="e">
        <f>LEN(#REF!)-LEN(SUBSTITUTE(#REF!,",",""))+1</f>
        <v>#REF!</v>
      </c>
    </row>
    <row r="86" spans="1:7">
      <c r="A86" s="5" t="s">
        <v>143</v>
      </c>
      <c r="B86" s="383"/>
      <c r="C86" s="217"/>
      <c r="D86" s="74"/>
      <c r="E86" s="16" t="str">
        <f t="shared" si="1"/>
        <v/>
      </c>
      <c r="F86" s="354" t="b">
        <f>IF(nume_candidat="",FALSE,ISNUMBER(SEARCH(nume_candidat,#REF!)))</f>
        <v>0</v>
      </c>
      <c r="G86" s="355" t="e">
        <f>LEN(#REF!)-LEN(SUBSTITUTE(#REF!,",",""))+1</f>
        <v>#REF!</v>
      </c>
    </row>
    <row r="87" spans="1:7">
      <c r="A87" s="5" t="s">
        <v>144</v>
      </c>
      <c r="B87" s="383"/>
      <c r="C87" s="217"/>
      <c r="D87" s="74"/>
      <c r="E87" s="16" t="str">
        <f t="shared" si="1"/>
        <v/>
      </c>
      <c r="F87" s="354" t="b">
        <f>IF(nume_candidat="",FALSE,ISNUMBER(SEARCH(nume_candidat,#REF!)))</f>
        <v>0</v>
      </c>
      <c r="G87" s="355" t="e">
        <f>LEN(#REF!)-LEN(SUBSTITUTE(#REF!,",",""))+1</f>
        <v>#REF!</v>
      </c>
    </row>
    <row r="88" spans="1:7">
      <c r="A88" s="5" t="s">
        <v>145</v>
      </c>
      <c r="B88" s="383"/>
      <c r="C88" s="217"/>
      <c r="D88" s="74"/>
      <c r="E88" s="16" t="str">
        <f t="shared" si="1"/>
        <v/>
      </c>
      <c r="F88" s="354" t="b">
        <f>IF(nume_candidat="",FALSE,ISNUMBER(SEARCH(nume_candidat,#REF!)))</f>
        <v>0</v>
      </c>
      <c r="G88" s="355" t="e">
        <f>LEN(#REF!)-LEN(SUBSTITUTE(#REF!,",",""))+1</f>
        <v>#REF!</v>
      </c>
    </row>
    <row r="89" spans="1:7">
      <c r="A89" s="5" t="s">
        <v>146</v>
      </c>
      <c r="B89" s="383"/>
      <c r="C89" s="217"/>
      <c r="D89" s="74"/>
      <c r="E89" s="16" t="str">
        <f t="shared" si="1"/>
        <v/>
      </c>
      <c r="F89" s="354" t="b">
        <f>IF(nume_candidat="",FALSE,ISNUMBER(SEARCH(nume_candidat,#REF!)))</f>
        <v>0</v>
      </c>
      <c r="G89" s="355" t="e">
        <f>LEN(#REF!)-LEN(SUBSTITUTE(#REF!,",",""))+1</f>
        <v>#REF!</v>
      </c>
    </row>
    <row r="90" spans="1:7">
      <c r="A90" s="5" t="s">
        <v>147</v>
      </c>
      <c r="B90" s="383"/>
      <c r="C90" s="217"/>
      <c r="D90" s="74"/>
      <c r="E90" s="16" t="str">
        <f t="shared" si="1"/>
        <v/>
      </c>
      <c r="F90" s="354" t="b">
        <f>IF(nume_candidat="",FALSE,ISNUMBER(SEARCH(nume_candidat,#REF!)))</f>
        <v>0</v>
      </c>
      <c r="G90" s="355" t="e">
        <f>LEN(#REF!)-LEN(SUBSTITUTE(#REF!,",",""))+1</f>
        <v>#REF!</v>
      </c>
    </row>
    <row r="91" spans="1:7">
      <c r="A91" s="5" t="s">
        <v>148</v>
      </c>
      <c r="B91" s="383"/>
      <c r="C91" s="217"/>
      <c r="D91" s="74"/>
      <c r="E91" s="16" t="str">
        <f t="shared" si="1"/>
        <v/>
      </c>
      <c r="F91" s="354" t="b">
        <f>IF(nume_candidat="",FALSE,ISNUMBER(SEARCH(nume_candidat,#REF!)))</f>
        <v>0</v>
      </c>
      <c r="G91" s="355" t="e">
        <f>LEN(#REF!)-LEN(SUBSTITUTE(#REF!,",",""))+1</f>
        <v>#REF!</v>
      </c>
    </row>
    <row r="92" spans="1:7">
      <c r="A92" s="5" t="s">
        <v>149</v>
      </c>
      <c r="B92" s="383"/>
      <c r="C92" s="217"/>
      <c r="D92" s="74"/>
      <c r="E92" s="16" t="str">
        <f t="shared" si="1"/>
        <v/>
      </c>
      <c r="F92" s="354" t="b">
        <f>IF(nume_candidat="",FALSE,ISNUMBER(SEARCH(nume_candidat,#REF!)))</f>
        <v>0</v>
      </c>
      <c r="G92" s="355" t="e">
        <f>LEN(#REF!)-LEN(SUBSTITUTE(#REF!,",",""))+1</f>
        <v>#REF!</v>
      </c>
    </row>
    <row r="93" spans="1:7">
      <c r="A93" s="5" t="s">
        <v>150</v>
      </c>
      <c r="B93" s="383"/>
      <c r="C93" s="217"/>
      <c r="D93" s="74"/>
      <c r="E93" s="16" t="str">
        <f t="shared" si="1"/>
        <v/>
      </c>
      <c r="F93" s="354" t="b">
        <f>IF(nume_candidat="",FALSE,ISNUMBER(SEARCH(nume_candidat,#REF!)))</f>
        <v>0</v>
      </c>
      <c r="G93" s="355" t="e">
        <f>LEN(#REF!)-LEN(SUBSTITUTE(#REF!,",",""))+1</f>
        <v>#REF!</v>
      </c>
    </row>
    <row r="94" spans="1:7">
      <c r="A94" s="5" t="s">
        <v>151</v>
      </c>
      <c r="B94" s="383"/>
      <c r="C94" s="217"/>
      <c r="D94" s="74"/>
      <c r="E94" s="16" t="str">
        <f t="shared" si="1"/>
        <v/>
      </c>
      <c r="F94" s="354" t="b">
        <f>IF(nume_candidat="",FALSE,ISNUMBER(SEARCH(nume_candidat,#REF!)))</f>
        <v>0</v>
      </c>
      <c r="G94" s="355" t="e">
        <f>LEN(#REF!)-LEN(SUBSTITUTE(#REF!,",",""))+1</f>
        <v>#REF!</v>
      </c>
    </row>
    <row r="95" spans="1:7">
      <c r="A95" s="5" t="s">
        <v>152</v>
      </c>
      <c r="B95" s="383"/>
      <c r="C95" s="217"/>
      <c r="D95" s="74"/>
      <c r="E95" s="16" t="str">
        <f t="shared" si="1"/>
        <v/>
      </c>
      <c r="F95" s="354" t="b">
        <f>IF(nume_candidat="",FALSE,ISNUMBER(SEARCH(nume_candidat,#REF!)))</f>
        <v>0</v>
      </c>
      <c r="G95" s="355" t="e">
        <f>LEN(#REF!)-LEN(SUBSTITUTE(#REF!,",",""))+1</f>
        <v>#REF!</v>
      </c>
    </row>
    <row r="96" spans="1:7">
      <c r="A96" s="5" t="s">
        <v>153</v>
      </c>
      <c r="B96" s="383"/>
      <c r="C96" s="217"/>
      <c r="D96" s="74"/>
      <c r="E96" s="16" t="str">
        <f t="shared" si="1"/>
        <v/>
      </c>
      <c r="F96" s="354" t="b">
        <f>IF(nume_candidat="",FALSE,ISNUMBER(SEARCH(nume_candidat,#REF!)))</f>
        <v>0</v>
      </c>
      <c r="G96" s="355" t="e">
        <f>LEN(#REF!)-LEN(SUBSTITUTE(#REF!,",",""))+1</f>
        <v>#REF!</v>
      </c>
    </row>
    <row r="97" spans="1:7">
      <c r="A97" s="5" t="s">
        <v>154</v>
      </c>
      <c r="B97" s="383"/>
      <c r="C97" s="217"/>
      <c r="D97" s="74"/>
      <c r="E97" s="16" t="str">
        <f t="shared" si="1"/>
        <v/>
      </c>
      <c r="F97" s="354" t="b">
        <f>IF(nume_candidat="",FALSE,ISNUMBER(SEARCH(nume_candidat,#REF!)))</f>
        <v>0</v>
      </c>
      <c r="G97" s="355" t="e">
        <f>LEN(#REF!)-LEN(SUBSTITUTE(#REF!,",",""))+1</f>
        <v>#REF!</v>
      </c>
    </row>
    <row r="98" spans="1:7">
      <c r="A98" s="5" t="s">
        <v>155</v>
      </c>
      <c r="B98" s="383"/>
      <c r="C98" s="217"/>
      <c r="D98" s="74"/>
      <c r="E98" s="16" t="str">
        <f t="shared" si="1"/>
        <v/>
      </c>
      <c r="F98" s="354" t="b">
        <f>IF(nume_candidat="",FALSE,ISNUMBER(SEARCH(nume_candidat,#REF!)))</f>
        <v>0</v>
      </c>
      <c r="G98" s="355" t="e">
        <f>LEN(#REF!)-LEN(SUBSTITUTE(#REF!,",",""))+1</f>
        <v>#REF!</v>
      </c>
    </row>
    <row r="99" spans="1:7">
      <c r="A99" s="5" t="s">
        <v>156</v>
      </c>
      <c r="B99" s="383"/>
      <c r="C99" s="217"/>
      <c r="D99" s="74"/>
      <c r="E99" s="16" t="str">
        <f t="shared" si="1"/>
        <v/>
      </c>
      <c r="F99" s="354" t="b">
        <f>IF(nume_candidat="",FALSE,ISNUMBER(SEARCH(nume_candidat,#REF!)))</f>
        <v>0</v>
      </c>
      <c r="G99" s="355" t="e">
        <f>LEN(#REF!)-LEN(SUBSTITUTE(#REF!,",",""))+1</f>
        <v>#REF!</v>
      </c>
    </row>
    <row r="100" spans="1:7">
      <c r="A100" s="5" t="s">
        <v>157</v>
      </c>
      <c r="B100" s="383"/>
      <c r="C100" s="217"/>
      <c r="D100" s="74"/>
      <c r="E100" s="16" t="str">
        <f t="shared" si="1"/>
        <v/>
      </c>
      <c r="F100" s="354" t="b">
        <f>IF(nume_candidat="",FALSE,ISNUMBER(SEARCH(nume_candidat,#REF!)))</f>
        <v>0</v>
      </c>
      <c r="G100" s="355" t="e">
        <f>LEN(#REF!)-LEN(SUBSTITUTE(#REF!,",",""))+1</f>
        <v>#REF!</v>
      </c>
    </row>
    <row r="101" spans="1:7">
      <c r="A101" s="5" t="s">
        <v>158</v>
      </c>
      <c r="B101" s="383"/>
      <c r="C101" s="217"/>
      <c r="D101" s="74"/>
      <c r="E101" s="16" t="str">
        <f t="shared" si="1"/>
        <v/>
      </c>
      <c r="F101" s="354" t="b">
        <f>IF(nume_candidat="",FALSE,ISNUMBER(SEARCH(nume_candidat,#REF!)))</f>
        <v>0</v>
      </c>
      <c r="G101" s="355" t="e">
        <f>LEN(#REF!)-LEN(SUBSTITUTE(#REF!,",",""))+1</f>
        <v>#REF!</v>
      </c>
    </row>
    <row r="102" spans="1:7">
      <c r="A102" s="5" t="s">
        <v>159</v>
      </c>
      <c r="B102" s="383"/>
      <c r="C102" s="217"/>
      <c r="D102" s="74"/>
      <c r="E102" s="16" t="str">
        <f t="shared" si="1"/>
        <v/>
      </c>
      <c r="F102" s="354" t="b">
        <f>IF(nume_candidat="",FALSE,ISNUMBER(SEARCH(nume_candidat,#REF!)))</f>
        <v>0</v>
      </c>
      <c r="G102" s="355" t="e">
        <f>LEN(#REF!)-LEN(SUBSTITUTE(#REF!,",",""))+1</f>
        <v>#REF!</v>
      </c>
    </row>
    <row r="103" spans="1:7">
      <c r="A103" s="5" t="s">
        <v>160</v>
      </c>
      <c r="B103" s="383"/>
      <c r="C103" s="217"/>
      <c r="D103" s="74"/>
      <c r="E103" s="16" t="str">
        <f t="shared" si="1"/>
        <v/>
      </c>
      <c r="F103" s="354" t="b">
        <f>IF(nume_candidat="",FALSE,ISNUMBER(SEARCH(nume_candidat,#REF!)))</f>
        <v>0</v>
      </c>
      <c r="G103" s="355" t="e">
        <f>LEN(#REF!)-LEN(SUBSTITUTE(#REF!,",",""))+1</f>
        <v>#REF!</v>
      </c>
    </row>
    <row r="104" spans="1:7">
      <c r="A104" s="5" t="s">
        <v>161</v>
      </c>
      <c r="B104" s="383"/>
      <c r="C104" s="217"/>
      <c r="D104" s="74"/>
      <c r="E104" s="16" t="str">
        <f t="shared" si="1"/>
        <v/>
      </c>
      <c r="F104" s="354" t="b">
        <f>IF(nume_candidat="",FALSE,ISNUMBER(SEARCH(nume_candidat,#REF!)))</f>
        <v>0</v>
      </c>
      <c r="G104" s="355" t="e">
        <f>LEN(#REF!)-LEN(SUBSTITUTE(#REF!,",",""))+1</f>
        <v>#REF!</v>
      </c>
    </row>
    <row r="105" spans="1:7">
      <c r="A105" s="5" t="s">
        <v>162</v>
      </c>
      <c r="B105" s="383"/>
      <c r="C105" s="217"/>
      <c r="D105" s="74"/>
      <c r="E105" s="16" t="str">
        <f t="shared" si="1"/>
        <v/>
      </c>
      <c r="F105" s="354" t="b">
        <f>IF(nume_candidat="",FALSE,ISNUMBER(SEARCH(nume_candidat,#REF!)))</f>
        <v>0</v>
      </c>
      <c r="G105" s="355" t="e">
        <f>LEN(#REF!)-LEN(SUBSTITUTE(#REF!,",",""))+1</f>
        <v>#REF!</v>
      </c>
    </row>
    <row r="106" spans="1:7">
      <c r="A106" s="5" t="s">
        <v>163</v>
      </c>
      <c r="B106" s="383"/>
      <c r="C106" s="217"/>
      <c r="D106" s="74"/>
      <c r="E106" s="16" t="str">
        <f t="shared" si="1"/>
        <v/>
      </c>
      <c r="F106" s="354" t="b">
        <f>IF(nume_candidat="",FALSE,ISNUMBER(SEARCH(nume_candidat,#REF!)))</f>
        <v>0</v>
      </c>
      <c r="G106" s="355" t="e">
        <f>LEN(#REF!)-LEN(SUBSTITUTE(#REF!,",",""))+1</f>
        <v>#REF!</v>
      </c>
    </row>
    <row r="107" spans="1:7">
      <c r="A107" s="5" t="s">
        <v>164</v>
      </c>
      <c r="B107" s="383"/>
      <c r="C107" s="217"/>
      <c r="D107" s="74"/>
      <c r="E107" s="16" t="str">
        <f t="shared" si="1"/>
        <v/>
      </c>
      <c r="F107" s="354" t="b">
        <f>IF(nume_candidat="",FALSE,ISNUMBER(SEARCH(nume_candidat,#REF!)))</f>
        <v>0</v>
      </c>
      <c r="G107" s="355" t="e">
        <f>LEN(#REF!)-LEN(SUBSTITUTE(#REF!,",",""))+1</f>
        <v>#REF!</v>
      </c>
    </row>
    <row r="108" spans="1:7">
      <c r="A108" s="5" t="s">
        <v>165</v>
      </c>
      <c r="B108" s="383"/>
      <c r="C108" s="217"/>
      <c r="D108" s="74"/>
      <c r="E108" s="16" t="str">
        <f t="shared" si="1"/>
        <v/>
      </c>
      <c r="F108" s="354" t="b">
        <f>IF(nume_candidat="",FALSE,ISNUMBER(SEARCH(nume_candidat,#REF!)))</f>
        <v>0</v>
      </c>
      <c r="G108" s="355" t="e">
        <f>LEN(#REF!)-LEN(SUBSTITUTE(#REF!,",",""))+1</f>
        <v>#REF!</v>
      </c>
    </row>
    <row r="109" spans="1:7">
      <c r="A109" s="5" t="s">
        <v>166</v>
      </c>
      <c r="B109" s="383"/>
      <c r="C109" s="217"/>
      <c r="D109" s="74"/>
      <c r="E109" s="16" t="str">
        <f t="shared" si="1"/>
        <v/>
      </c>
      <c r="F109" s="354" t="b">
        <f>IF(nume_candidat="",FALSE,ISNUMBER(SEARCH(nume_candidat,#REF!)))</f>
        <v>0</v>
      </c>
      <c r="G109" s="355" t="e">
        <f>LEN(#REF!)-LEN(SUBSTITUTE(#REF!,",",""))+1</f>
        <v>#REF!</v>
      </c>
    </row>
    <row r="110" spans="1:7">
      <c r="A110" s="5" t="s">
        <v>167</v>
      </c>
      <c r="B110" s="383"/>
      <c r="C110" s="217"/>
      <c r="D110" s="74"/>
      <c r="E110" s="16" t="str">
        <f t="shared" si="1"/>
        <v/>
      </c>
      <c r="F110" s="354" t="b">
        <f>IF(nume_candidat="",FALSE,ISNUMBER(SEARCH(nume_candidat,#REF!)))</f>
        <v>0</v>
      </c>
      <c r="G110" s="355" t="e">
        <f>LEN(#REF!)-LEN(SUBSTITUTE(#REF!,",",""))+1</f>
        <v>#REF!</v>
      </c>
    </row>
    <row r="111" spans="1:7">
      <c r="A111" s="5" t="s">
        <v>168</v>
      </c>
      <c r="B111" s="383"/>
      <c r="C111" s="217"/>
      <c r="D111" s="74"/>
      <c r="E111" s="16" t="str">
        <f t="shared" si="1"/>
        <v/>
      </c>
      <c r="F111" s="354" t="b">
        <f>IF(nume_candidat="",FALSE,ISNUMBER(SEARCH(nume_candidat,#REF!)))</f>
        <v>0</v>
      </c>
      <c r="G111" s="355" t="e">
        <f>LEN(#REF!)-LEN(SUBSTITUTE(#REF!,",",""))+1</f>
        <v>#REF!</v>
      </c>
    </row>
    <row r="112" spans="1:7">
      <c r="A112" s="5" t="s">
        <v>169</v>
      </c>
      <c r="B112" s="383"/>
      <c r="C112" s="217"/>
      <c r="D112" s="74"/>
      <c r="E112" s="16" t="str">
        <f t="shared" si="1"/>
        <v/>
      </c>
      <c r="F112" s="354" t="b">
        <f>IF(nume_candidat="",FALSE,ISNUMBER(SEARCH(nume_candidat,#REF!)))</f>
        <v>0</v>
      </c>
      <c r="G112" s="355" t="e">
        <f>LEN(#REF!)-LEN(SUBSTITUTE(#REF!,",",""))+1</f>
        <v>#REF!</v>
      </c>
    </row>
    <row r="113" spans="1:7">
      <c r="A113" s="5" t="s">
        <v>170</v>
      </c>
      <c r="B113" s="383"/>
      <c r="C113" s="217"/>
      <c r="D113" s="74"/>
      <c r="E113" s="16" t="str">
        <f t="shared" si="1"/>
        <v/>
      </c>
      <c r="F113" s="354" t="b">
        <f>IF(nume_candidat="",FALSE,ISNUMBER(SEARCH(nume_candidat,#REF!)))</f>
        <v>0</v>
      </c>
      <c r="G113" s="355" t="e">
        <f>LEN(#REF!)-LEN(SUBSTITUTE(#REF!,",",""))+1</f>
        <v>#REF!</v>
      </c>
    </row>
    <row r="114" spans="1:7">
      <c r="A114" s="5" t="s">
        <v>171</v>
      </c>
      <c r="B114" s="383"/>
      <c r="C114" s="217"/>
      <c r="D114" s="74"/>
      <c r="E114" s="16" t="str">
        <f t="shared" si="1"/>
        <v/>
      </c>
      <c r="F114" s="354" t="b">
        <f>IF(nume_candidat="",FALSE,ISNUMBER(SEARCH(nume_candidat,#REF!)))</f>
        <v>0</v>
      </c>
      <c r="G114" s="355" t="e">
        <f>LEN(#REF!)-LEN(SUBSTITUTE(#REF!,",",""))+1</f>
        <v>#REF!</v>
      </c>
    </row>
    <row r="115" spans="1:7">
      <c r="A115" s="5" t="s">
        <v>172</v>
      </c>
      <c r="B115" s="383"/>
      <c r="C115" s="217"/>
      <c r="D115" s="74"/>
      <c r="E115" s="16" t="str">
        <f t="shared" si="1"/>
        <v/>
      </c>
      <c r="F115" s="354" t="b">
        <f>IF(nume_candidat="",FALSE,ISNUMBER(SEARCH(nume_candidat,#REF!)))</f>
        <v>0</v>
      </c>
      <c r="G115" s="355" t="e">
        <f>LEN(#REF!)-LEN(SUBSTITUTE(#REF!,",",""))+1</f>
        <v>#REF!</v>
      </c>
    </row>
    <row r="116" spans="1:7">
      <c r="A116" s="5" t="s">
        <v>173</v>
      </c>
      <c r="B116" s="383"/>
      <c r="C116" s="217"/>
      <c r="D116" s="74"/>
      <c r="E116" s="16" t="str">
        <f t="shared" si="1"/>
        <v/>
      </c>
      <c r="F116" s="354" t="b">
        <f>IF(nume_candidat="",FALSE,ISNUMBER(SEARCH(nume_candidat,#REF!)))</f>
        <v>0</v>
      </c>
      <c r="G116" s="355" t="e">
        <f>LEN(#REF!)-LEN(SUBSTITUTE(#REF!,",",""))+1</f>
        <v>#REF!</v>
      </c>
    </row>
    <row r="117" spans="1:7">
      <c r="A117" s="5" t="s">
        <v>174</v>
      </c>
      <c r="B117" s="383"/>
      <c r="C117" s="217"/>
      <c r="D117" s="74"/>
      <c r="E117" s="16" t="str">
        <f t="shared" si="1"/>
        <v/>
      </c>
      <c r="F117" s="354" t="b">
        <f>IF(nume_candidat="",FALSE,ISNUMBER(SEARCH(nume_candidat,#REF!)))</f>
        <v>0</v>
      </c>
      <c r="G117" s="355" t="e">
        <f>LEN(#REF!)-LEN(SUBSTITUTE(#REF!,",",""))+1</f>
        <v>#REF!</v>
      </c>
    </row>
    <row r="118" spans="1:7">
      <c r="A118" s="5" t="s">
        <v>175</v>
      </c>
      <c r="B118" s="383"/>
      <c r="C118" s="217"/>
      <c r="D118" s="74"/>
      <c r="E118" s="16" t="str">
        <f t="shared" si="1"/>
        <v/>
      </c>
      <c r="F118" s="354" t="b">
        <f>IF(nume_candidat="",FALSE,ISNUMBER(SEARCH(nume_candidat,#REF!)))</f>
        <v>0</v>
      </c>
      <c r="G118" s="355" t="e">
        <f>LEN(#REF!)-LEN(SUBSTITUTE(#REF!,",",""))+1</f>
        <v>#REF!</v>
      </c>
    </row>
    <row r="119" spans="1:7">
      <c r="A119" s="5" t="s">
        <v>176</v>
      </c>
      <c r="B119" s="383"/>
      <c r="C119" s="217"/>
      <c r="D119" s="74"/>
      <c r="E119" s="16" t="str">
        <f t="shared" si="1"/>
        <v/>
      </c>
      <c r="F119" s="354" t="b">
        <f>IF(nume_candidat="",FALSE,ISNUMBER(SEARCH(nume_candidat,#REF!)))</f>
        <v>0</v>
      </c>
      <c r="G119" s="355" t="e">
        <f>LEN(#REF!)-LEN(SUBSTITUTE(#REF!,",",""))+1</f>
        <v>#REF!</v>
      </c>
    </row>
    <row r="120" spans="1:7">
      <c r="A120" s="5" t="s">
        <v>177</v>
      </c>
      <c r="B120" s="383"/>
      <c r="C120" s="217"/>
      <c r="D120" s="74"/>
      <c r="E120" s="16" t="str">
        <f t="shared" si="1"/>
        <v/>
      </c>
      <c r="F120" s="354" t="b">
        <f>IF(nume_candidat="",FALSE,ISNUMBER(SEARCH(nume_candidat,#REF!)))</f>
        <v>0</v>
      </c>
      <c r="G120" s="355" t="e">
        <f>LEN(#REF!)-LEN(SUBSTITUTE(#REF!,",",""))+1</f>
        <v>#REF!</v>
      </c>
    </row>
    <row r="121" spans="1:7">
      <c r="A121" s="5" t="s">
        <v>178</v>
      </c>
      <c r="B121" s="383"/>
      <c r="C121" s="217"/>
      <c r="D121" s="74"/>
      <c r="E121" s="16" t="str">
        <f t="shared" si="1"/>
        <v/>
      </c>
      <c r="F121" s="354" t="b">
        <f>IF(nume_candidat="",FALSE,ISNUMBER(SEARCH(nume_candidat,#REF!)))</f>
        <v>0</v>
      </c>
      <c r="G121" s="355" t="e">
        <f>LEN(#REF!)-LEN(SUBSTITUTE(#REF!,",",""))+1</f>
        <v>#REF!</v>
      </c>
    </row>
    <row r="122" spans="1:7">
      <c r="A122" s="5" t="s">
        <v>179</v>
      </c>
      <c r="B122" s="383"/>
      <c r="C122" s="217"/>
      <c r="D122" s="74"/>
      <c r="E122" s="16" t="str">
        <f t="shared" si="1"/>
        <v/>
      </c>
      <c r="F122" s="354" t="b">
        <f>IF(nume_candidat="",FALSE,ISNUMBER(SEARCH(nume_candidat,#REF!)))</f>
        <v>0</v>
      </c>
      <c r="G122" s="355" t="e">
        <f>LEN(#REF!)-LEN(SUBSTITUTE(#REF!,",",""))+1</f>
        <v>#REF!</v>
      </c>
    </row>
    <row r="123" spans="1:7">
      <c r="A123" s="5" t="s">
        <v>180</v>
      </c>
      <c r="B123" s="383"/>
      <c r="C123" s="217"/>
      <c r="D123" s="74"/>
      <c r="E123" s="16" t="str">
        <f t="shared" si="1"/>
        <v/>
      </c>
      <c r="F123" s="354" t="b">
        <f>IF(nume_candidat="",FALSE,ISNUMBER(SEARCH(nume_candidat,#REF!)))</f>
        <v>0</v>
      </c>
      <c r="G123" s="355" t="e">
        <f>LEN(#REF!)-LEN(SUBSTITUTE(#REF!,",",""))+1</f>
        <v>#REF!</v>
      </c>
    </row>
    <row r="124" spans="1:7">
      <c r="A124" s="5" t="s">
        <v>181</v>
      </c>
      <c r="B124" s="383"/>
      <c r="C124" s="217"/>
      <c r="D124" s="74"/>
      <c r="E124" s="16" t="str">
        <f t="shared" si="1"/>
        <v/>
      </c>
      <c r="F124" s="354" t="b">
        <f>IF(nume_candidat="",FALSE,ISNUMBER(SEARCH(nume_candidat,#REF!)))</f>
        <v>0</v>
      </c>
      <c r="G124" s="355" t="e">
        <f>LEN(#REF!)-LEN(SUBSTITUTE(#REF!,",",""))+1</f>
        <v>#REF!</v>
      </c>
    </row>
    <row r="125" spans="1:7">
      <c r="A125" s="5" t="s">
        <v>182</v>
      </c>
      <c r="B125" s="383"/>
      <c r="C125" s="217"/>
      <c r="D125" s="74"/>
      <c r="E125" s="16" t="str">
        <f t="shared" si="1"/>
        <v/>
      </c>
      <c r="F125" s="354" t="b">
        <f>IF(nume_candidat="",FALSE,ISNUMBER(SEARCH(nume_candidat,#REF!)))</f>
        <v>0</v>
      </c>
      <c r="G125" s="355" t="e">
        <f>LEN(#REF!)-LEN(SUBSTITUTE(#REF!,",",""))+1</f>
        <v>#REF!</v>
      </c>
    </row>
    <row r="126" spans="1:7">
      <c r="A126" s="5" t="s">
        <v>183</v>
      </c>
      <c r="B126" s="383"/>
      <c r="C126" s="217"/>
      <c r="D126" s="74"/>
      <c r="E126" s="16" t="str">
        <f t="shared" si="1"/>
        <v/>
      </c>
      <c r="F126" s="354" t="b">
        <f>IF(nume_candidat="",FALSE,ISNUMBER(SEARCH(nume_candidat,#REF!)))</f>
        <v>0</v>
      </c>
      <c r="G126" s="355" t="e">
        <f>LEN(#REF!)-LEN(SUBSTITUTE(#REF!,",",""))+1</f>
        <v>#REF!</v>
      </c>
    </row>
    <row r="127" spans="1:7">
      <c r="A127" s="5" t="s">
        <v>184</v>
      </c>
      <c r="B127" s="383"/>
      <c r="C127" s="217"/>
      <c r="D127" s="74"/>
      <c r="E127" s="16" t="str">
        <f t="shared" si="1"/>
        <v/>
      </c>
      <c r="F127" s="354" t="b">
        <f>IF(nume_candidat="",FALSE,ISNUMBER(SEARCH(nume_candidat,#REF!)))</f>
        <v>0</v>
      </c>
      <c r="G127" s="355" t="e">
        <f>LEN(#REF!)-LEN(SUBSTITUTE(#REF!,",",""))+1</f>
        <v>#REF!</v>
      </c>
    </row>
    <row r="128" spans="1:7">
      <c r="A128" s="5" t="s">
        <v>185</v>
      </c>
      <c r="B128" s="383"/>
      <c r="C128" s="217"/>
      <c r="D128" s="74"/>
      <c r="E128" s="16" t="str">
        <f t="shared" si="1"/>
        <v/>
      </c>
      <c r="F128" s="354" t="b">
        <f>IF(nume_candidat="",FALSE,ISNUMBER(SEARCH(nume_candidat,#REF!)))</f>
        <v>0</v>
      </c>
      <c r="G128" s="355" t="e">
        <f>LEN(#REF!)-LEN(SUBSTITUTE(#REF!,",",""))+1</f>
        <v>#REF!</v>
      </c>
    </row>
    <row r="129" spans="1:7">
      <c r="A129" s="5" t="s">
        <v>186</v>
      </c>
      <c r="B129" s="383"/>
      <c r="C129" s="217"/>
      <c r="D129" s="74"/>
      <c r="E129" s="16" t="str">
        <f t="shared" si="1"/>
        <v/>
      </c>
      <c r="F129" s="354" t="b">
        <f>IF(nume_candidat="",FALSE,ISNUMBER(SEARCH(nume_candidat,#REF!)))</f>
        <v>0</v>
      </c>
      <c r="G129" s="355" t="e">
        <f>LEN(#REF!)-LEN(SUBSTITUTE(#REF!,",",""))+1</f>
        <v>#REF!</v>
      </c>
    </row>
    <row r="130" spans="1:7">
      <c r="A130" s="5" t="s">
        <v>187</v>
      </c>
      <c r="B130" s="383"/>
      <c r="C130" s="217"/>
      <c r="D130" s="74"/>
      <c r="E130" s="16" t="str">
        <f t="shared" si="1"/>
        <v/>
      </c>
      <c r="F130" s="354" t="b">
        <f>IF(nume_candidat="",FALSE,ISNUMBER(SEARCH(nume_candidat,#REF!)))</f>
        <v>0</v>
      </c>
      <c r="G130" s="355" t="e">
        <f>LEN(#REF!)-LEN(SUBSTITUTE(#REF!,",",""))+1</f>
        <v>#REF!</v>
      </c>
    </row>
    <row r="131" spans="1:7">
      <c r="A131" s="5" t="s">
        <v>188</v>
      </c>
      <c r="B131" s="383"/>
      <c r="C131" s="217"/>
      <c r="D131" s="74"/>
      <c r="E131" s="16" t="str">
        <f t="shared" si="1"/>
        <v/>
      </c>
      <c r="F131" s="354" t="b">
        <f>IF(nume_candidat="",FALSE,ISNUMBER(SEARCH(nume_candidat,#REF!)))</f>
        <v>0</v>
      </c>
      <c r="G131" s="355" t="e">
        <f>LEN(#REF!)-LEN(SUBSTITUTE(#REF!,",",""))+1</f>
        <v>#REF!</v>
      </c>
    </row>
    <row r="132" spans="1:7">
      <c r="A132" s="5" t="s">
        <v>189</v>
      </c>
      <c r="B132" s="383"/>
      <c r="C132" s="217"/>
      <c r="D132" s="74"/>
      <c r="E132" s="16" t="str">
        <f t="shared" si="1"/>
        <v/>
      </c>
      <c r="F132" s="354" t="b">
        <f>IF(nume_candidat="",FALSE,ISNUMBER(SEARCH(nume_candidat,#REF!)))</f>
        <v>0</v>
      </c>
      <c r="G132" s="355" t="e">
        <f>LEN(#REF!)-LEN(SUBSTITUTE(#REF!,",",""))+1</f>
        <v>#REF!</v>
      </c>
    </row>
    <row r="133" spans="1:7">
      <c r="A133" s="5" t="s">
        <v>190</v>
      </c>
      <c r="B133" s="383"/>
      <c r="C133" s="217"/>
      <c r="D133" s="74"/>
      <c r="E133" s="16" t="str">
        <f t="shared" si="1"/>
        <v/>
      </c>
      <c r="F133" s="354" t="b">
        <f>IF(nume_candidat="",FALSE,ISNUMBER(SEARCH(nume_candidat,#REF!)))</f>
        <v>0</v>
      </c>
      <c r="G133" s="355" t="e">
        <f>LEN(#REF!)-LEN(SUBSTITUTE(#REF!,",",""))+1</f>
        <v>#REF!</v>
      </c>
    </row>
    <row r="134" spans="1:7">
      <c r="A134" s="5" t="s">
        <v>191</v>
      </c>
      <c r="B134" s="383"/>
      <c r="C134" s="217"/>
      <c r="D134" s="74"/>
      <c r="E134" s="16" t="str">
        <f t="shared" si="1"/>
        <v/>
      </c>
      <c r="F134" s="354" t="b">
        <f>IF(nume_candidat="",FALSE,ISNUMBER(SEARCH(nume_candidat,#REF!)))</f>
        <v>0</v>
      </c>
      <c r="G134" s="355" t="e">
        <f>LEN(#REF!)-LEN(SUBSTITUTE(#REF!,",",""))+1</f>
        <v>#REF!</v>
      </c>
    </row>
    <row r="135" spans="1:7">
      <c r="A135" s="5" t="s">
        <v>192</v>
      </c>
      <c r="B135" s="383"/>
      <c r="C135" s="217"/>
      <c r="D135" s="74"/>
      <c r="E135" s="16" t="str">
        <f t="shared" si="1"/>
        <v/>
      </c>
      <c r="F135" s="354" t="b">
        <f>IF(nume_candidat="",FALSE,ISNUMBER(SEARCH(nume_candidat,#REF!)))</f>
        <v>0</v>
      </c>
      <c r="G135" s="355" t="e">
        <f>LEN(#REF!)-LEN(SUBSTITUTE(#REF!,",",""))+1</f>
        <v>#REF!</v>
      </c>
    </row>
    <row r="136" spans="1:7">
      <c r="A136" s="5" t="s">
        <v>193</v>
      </c>
      <c r="B136" s="383"/>
      <c r="C136" s="217"/>
      <c r="D136" s="74"/>
      <c r="E136" s="16" t="str">
        <f t="shared" si="1"/>
        <v/>
      </c>
      <c r="F136" s="354" t="b">
        <f>IF(nume_candidat="",FALSE,ISNUMBER(SEARCH(nume_candidat,#REF!)))</f>
        <v>0</v>
      </c>
      <c r="G136" s="355" t="e">
        <f>LEN(#REF!)-LEN(SUBSTITUTE(#REF!,",",""))+1</f>
        <v>#REF!</v>
      </c>
    </row>
    <row r="137" spans="1:7">
      <c r="A137" s="5" t="s">
        <v>194</v>
      </c>
      <c r="B137" s="383"/>
      <c r="C137" s="217"/>
      <c r="D137" s="74"/>
      <c r="E137" s="16" t="str">
        <f t="shared" si="1"/>
        <v/>
      </c>
      <c r="F137" s="354" t="b">
        <f>IF(nume_candidat="",FALSE,ISNUMBER(SEARCH(nume_candidat,#REF!)))</f>
        <v>0</v>
      </c>
      <c r="G137" s="355" t="e">
        <f>LEN(#REF!)-LEN(SUBSTITUTE(#REF!,",",""))+1</f>
        <v>#REF!</v>
      </c>
    </row>
    <row r="138" spans="1:7">
      <c r="A138" s="5" t="s">
        <v>195</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c r="A139" s="5" t="s">
        <v>196</v>
      </c>
      <c r="B139" s="383"/>
      <c r="C139" s="217"/>
      <c r="D139" s="74"/>
      <c r="E139" s="16" t="str">
        <f t="shared" si="2"/>
        <v/>
      </c>
      <c r="F139" s="354" t="b">
        <f>IF(nume_candidat="",FALSE,ISNUMBER(SEARCH(nume_candidat,#REF!)))</f>
        <v>0</v>
      </c>
      <c r="G139" s="355" t="e">
        <f>LEN(#REF!)-LEN(SUBSTITUTE(#REF!,",",""))+1</f>
        <v>#REF!</v>
      </c>
    </row>
    <row r="140" spans="1:7">
      <c r="A140" s="5" t="s">
        <v>197</v>
      </c>
      <c r="B140" s="383"/>
      <c r="C140" s="217"/>
      <c r="D140" s="74"/>
      <c r="E140" s="16" t="str">
        <f t="shared" si="2"/>
        <v/>
      </c>
      <c r="F140" s="354" t="b">
        <f>IF(nume_candidat="",FALSE,ISNUMBER(SEARCH(nume_candidat,#REF!)))</f>
        <v>0</v>
      </c>
      <c r="G140" s="355" t="e">
        <f>LEN(#REF!)-LEN(SUBSTITUTE(#REF!,",",""))+1</f>
        <v>#REF!</v>
      </c>
    </row>
    <row r="141" spans="1:7">
      <c r="A141" s="5" t="s">
        <v>198</v>
      </c>
      <c r="B141" s="383"/>
      <c r="C141" s="217"/>
      <c r="D141" s="74"/>
      <c r="E141" s="16" t="str">
        <f t="shared" si="2"/>
        <v/>
      </c>
      <c r="F141" s="354" t="b">
        <f>IF(nume_candidat="",FALSE,ISNUMBER(SEARCH(nume_candidat,#REF!)))</f>
        <v>0</v>
      </c>
      <c r="G141" s="355" t="e">
        <f>LEN(#REF!)-LEN(SUBSTITUTE(#REF!,",",""))+1</f>
        <v>#REF!</v>
      </c>
    </row>
    <row r="142" spans="1:7">
      <c r="A142" s="5" t="s">
        <v>199</v>
      </c>
      <c r="B142" s="383"/>
      <c r="C142" s="217"/>
      <c r="D142" s="74"/>
      <c r="E142" s="16" t="str">
        <f t="shared" si="2"/>
        <v/>
      </c>
      <c r="F142" s="354" t="b">
        <f>IF(nume_candidat="",FALSE,ISNUMBER(SEARCH(nume_candidat,#REF!)))</f>
        <v>0</v>
      </c>
      <c r="G142" s="355" t="e">
        <f>LEN(#REF!)-LEN(SUBSTITUTE(#REF!,",",""))+1</f>
        <v>#REF!</v>
      </c>
    </row>
    <row r="143" spans="1:7">
      <c r="A143" s="5" t="s">
        <v>200</v>
      </c>
      <c r="B143" s="383"/>
      <c r="C143" s="217"/>
      <c r="D143" s="74"/>
      <c r="E143" s="16" t="str">
        <f t="shared" si="2"/>
        <v/>
      </c>
      <c r="F143" s="354" t="b">
        <f>IF(nume_candidat="",FALSE,ISNUMBER(SEARCH(nume_candidat,#REF!)))</f>
        <v>0</v>
      </c>
      <c r="G143" s="355" t="e">
        <f>LEN(#REF!)-LEN(SUBSTITUTE(#REF!,",",""))+1</f>
        <v>#REF!</v>
      </c>
    </row>
    <row r="144" spans="1:7">
      <c r="A144" s="5" t="s">
        <v>201</v>
      </c>
      <c r="B144" s="383"/>
      <c r="C144" s="217"/>
      <c r="D144" s="74"/>
      <c r="E144" s="16" t="str">
        <f t="shared" si="2"/>
        <v/>
      </c>
      <c r="F144" s="354" t="b">
        <f>IF(nume_candidat="",FALSE,ISNUMBER(SEARCH(nume_candidat,#REF!)))</f>
        <v>0</v>
      </c>
      <c r="G144" s="355" t="e">
        <f>LEN(#REF!)-LEN(SUBSTITUTE(#REF!,",",""))+1</f>
        <v>#REF!</v>
      </c>
    </row>
    <row r="145" spans="1:7">
      <c r="A145" s="5" t="s">
        <v>202</v>
      </c>
      <c r="B145" s="383"/>
      <c r="C145" s="217"/>
      <c r="D145" s="74"/>
      <c r="E145" s="16" t="str">
        <f t="shared" si="2"/>
        <v/>
      </c>
      <c r="F145" s="354" t="b">
        <f>IF(nume_candidat="",FALSE,ISNUMBER(SEARCH(nume_candidat,#REF!)))</f>
        <v>0</v>
      </c>
      <c r="G145" s="355" t="e">
        <f>LEN(#REF!)-LEN(SUBSTITUTE(#REF!,",",""))+1</f>
        <v>#REF!</v>
      </c>
    </row>
    <row r="146" spans="1:7">
      <c r="A146" s="5" t="s">
        <v>203</v>
      </c>
      <c r="B146" s="383"/>
      <c r="C146" s="217"/>
      <c r="D146" s="74"/>
      <c r="E146" s="16" t="str">
        <f t="shared" si="2"/>
        <v/>
      </c>
      <c r="F146" s="354" t="b">
        <f>IF(nume_candidat="",FALSE,ISNUMBER(SEARCH(nume_candidat,#REF!)))</f>
        <v>0</v>
      </c>
      <c r="G146" s="355" t="e">
        <f>LEN(#REF!)-LEN(SUBSTITUTE(#REF!,",",""))+1</f>
        <v>#REF!</v>
      </c>
    </row>
    <row r="147" spans="1:7">
      <c r="A147" s="5" t="s">
        <v>204</v>
      </c>
      <c r="B147" s="383"/>
      <c r="C147" s="217"/>
      <c r="D147" s="74"/>
      <c r="E147" s="16" t="str">
        <f t="shared" si="2"/>
        <v/>
      </c>
      <c r="F147" s="354" t="b">
        <f>IF(nume_candidat="",FALSE,ISNUMBER(SEARCH(nume_candidat,#REF!)))</f>
        <v>0</v>
      </c>
      <c r="G147" s="355" t="e">
        <f>LEN(#REF!)-LEN(SUBSTITUTE(#REF!,",",""))+1</f>
        <v>#REF!</v>
      </c>
    </row>
    <row r="148" spans="1:7">
      <c r="A148" s="5" t="s">
        <v>205</v>
      </c>
      <c r="B148" s="383"/>
      <c r="C148" s="217"/>
      <c r="D148" s="74"/>
      <c r="E148" s="16" t="str">
        <f t="shared" si="2"/>
        <v/>
      </c>
      <c r="F148" s="354" t="b">
        <f>IF(nume_candidat="",FALSE,ISNUMBER(SEARCH(nume_candidat,#REF!)))</f>
        <v>0</v>
      </c>
      <c r="G148" s="355" t="e">
        <f>LEN(#REF!)-LEN(SUBSTITUTE(#REF!,",",""))+1</f>
        <v>#REF!</v>
      </c>
    </row>
    <row r="149" spans="1:7">
      <c r="A149" s="5" t="s">
        <v>206</v>
      </c>
      <c r="B149" s="383"/>
      <c r="C149" s="217"/>
      <c r="D149" s="74"/>
      <c r="E149" s="16" t="str">
        <f t="shared" si="2"/>
        <v/>
      </c>
      <c r="F149" s="354" t="b">
        <f>IF(nume_candidat="",FALSE,ISNUMBER(SEARCH(nume_candidat,#REF!)))</f>
        <v>0</v>
      </c>
      <c r="G149" s="355" t="e">
        <f>LEN(#REF!)-LEN(SUBSTITUTE(#REF!,",",""))+1</f>
        <v>#REF!</v>
      </c>
    </row>
    <row r="150" spans="1:7">
      <c r="A150" s="5" t="s">
        <v>207</v>
      </c>
      <c r="B150" s="383"/>
      <c r="C150" s="217"/>
      <c r="D150" s="74"/>
      <c r="E150" s="16" t="str">
        <f t="shared" si="2"/>
        <v/>
      </c>
      <c r="F150" s="354" t="b">
        <f>IF(nume_candidat="",FALSE,ISNUMBER(SEARCH(nume_candidat,#REF!)))</f>
        <v>0</v>
      </c>
      <c r="G150" s="355" t="e">
        <f>LEN(#REF!)-LEN(SUBSTITUTE(#REF!,",",""))+1</f>
        <v>#REF!</v>
      </c>
    </row>
    <row r="151" spans="1:7">
      <c r="A151" s="5" t="s">
        <v>208</v>
      </c>
      <c r="B151" s="383"/>
      <c r="C151" s="217"/>
      <c r="D151" s="74"/>
      <c r="E151" s="16" t="str">
        <f t="shared" si="2"/>
        <v/>
      </c>
      <c r="F151" s="354" t="b">
        <f>IF(nume_candidat="",FALSE,ISNUMBER(SEARCH(nume_candidat,#REF!)))</f>
        <v>0</v>
      </c>
      <c r="G151" s="355" t="e">
        <f>LEN(#REF!)-LEN(SUBSTITUTE(#REF!,",",""))+1</f>
        <v>#REF!</v>
      </c>
    </row>
    <row r="152" spans="1:7">
      <c r="A152" s="5" t="s">
        <v>209</v>
      </c>
      <c r="B152" s="383"/>
      <c r="C152" s="217"/>
      <c r="D152" s="74"/>
      <c r="E152" s="16" t="str">
        <f t="shared" si="2"/>
        <v/>
      </c>
      <c r="F152" s="354" t="b">
        <f>IF(nume_candidat="",FALSE,ISNUMBER(SEARCH(nume_candidat,#REF!)))</f>
        <v>0</v>
      </c>
      <c r="G152" s="355" t="e">
        <f>LEN(#REF!)-LEN(SUBSTITUTE(#REF!,",",""))+1</f>
        <v>#REF!</v>
      </c>
    </row>
    <row r="153" spans="1:7">
      <c r="A153" s="5" t="s">
        <v>210</v>
      </c>
      <c r="B153" s="383"/>
      <c r="C153" s="217"/>
      <c r="D153" s="74"/>
      <c r="E153" s="16" t="str">
        <f t="shared" si="2"/>
        <v/>
      </c>
      <c r="F153" s="354" t="b">
        <f>IF(nume_candidat="",FALSE,ISNUMBER(SEARCH(nume_candidat,#REF!)))</f>
        <v>0</v>
      </c>
      <c r="G153" s="355" t="e">
        <f>LEN(#REF!)-LEN(SUBSTITUTE(#REF!,",",""))+1</f>
        <v>#REF!</v>
      </c>
    </row>
    <row r="154" spans="1:7">
      <c r="A154" s="5" t="s">
        <v>211</v>
      </c>
      <c r="B154" s="383"/>
      <c r="C154" s="217"/>
      <c r="D154" s="74"/>
      <c r="E154" s="16" t="str">
        <f t="shared" si="2"/>
        <v/>
      </c>
      <c r="F154" s="354" t="b">
        <f>IF(nume_candidat="",FALSE,ISNUMBER(SEARCH(nume_candidat,#REF!)))</f>
        <v>0</v>
      </c>
      <c r="G154" s="355" t="e">
        <f>LEN(#REF!)-LEN(SUBSTITUTE(#REF!,",",""))+1</f>
        <v>#REF!</v>
      </c>
    </row>
    <row r="155" spans="1:7">
      <c r="A155" s="5" t="s">
        <v>212</v>
      </c>
      <c r="B155" s="383"/>
      <c r="C155" s="217"/>
      <c r="D155" s="74"/>
      <c r="E155" s="16" t="str">
        <f t="shared" si="2"/>
        <v/>
      </c>
      <c r="F155" s="354" t="b">
        <f>IF(nume_candidat="",FALSE,ISNUMBER(SEARCH(nume_candidat,#REF!)))</f>
        <v>0</v>
      </c>
      <c r="G155" s="355" t="e">
        <f>LEN(#REF!)-LEN(SUBSTITUTE(#REF!,",",""))+1</f>
        <v>#REF!</v>
      </c>
    </row>
    <row r="156" spans="1:7">
      <c r="A156" s="5" t="s">
        <v>213</v>
      </c>
      <c r="B156" s="383"/>
      <c r="C156" s="217"/>
      <c r="D156" s="74"/>
      <c r="E156" s="16" t="str">
        <f t="shared" si="2"/>
        <v/>
      </c>
      <c r="F156" s="354" t="b">
        <f>IF(nume_candidat="",FALSE,ISNUMBER(SEARCH(nume_candidat,#REF!)))</f>
        <v>0</v>
      </c>
      <c r="G156" s="355" t="e">
        <f>LEN(#REF!)-LEN(SUBSTITUTE(#REF!,",",""))+1</f>
        <v>#REF!</v>
      </c>
    </row>
    <row r="157" spans="1:7">
      <c r="A157" s="5" t="s">
        <v>214</v>
      </c>
      <c r="B157" s="383"/>
      <c r="C157" s="217"/>
      <c r="D157" s="74"/>
      <c r="E157" s="16" t="str">
        <f t="shared" si="2"/>
        <v/>
      </c>
      <c r="F157" s="354" t="b">
        <f>IF(nume_candidat="",FALSE,ISNUMBER(SEARCH(nume_candidat,#REF!)))</f>
        <v>0</v>
      </c>
      <c r="G157" s="355" t="e">
        <f>LEN(#REF!)-LEN(SUBSTITUTE(#REF!,",",""))+1</f>
        <v>#REF!</v>
      </c>
    </row>
    <row r="158" spans="1:7">
      <c r="A158" s="5" t="s">
        <v>215</v>
      </c>
      <c r="B158" s="383"/>
      <c r="C158" s="217"/>
      <c r="D158" s="74"/>
      <c r="E158" s="16" t="str">
        <f t="shared" si="2"/>
        <v/>
      </c>
      <c r="F158" s="354" t="b">
        <f>IF(nume_candidat="",FALSE,ISNUMBER(SEARCH(nume_candidat,#REF!)))</f>
        <v>0</v>
      </c>
      <c r="G158" s="355" t="e">
        <f>LEN(#REF!)-LEN(SUBSTITUTE(#REF!,",",""))+1</f>
        <v>#REF!</v>
      </c>
    </row>
    <row r="159" spans="1:7">
      <c r="A159" s="5" t="s">
        <v>216</v>
      </c>
      <c r="B159" s="383"/>
      <c r="C159" s="217"/>
      <c r="D159" s="74"/>
      <c r="E159" s="16" t="str">
        <f t="shared" si="2"/>
        <v/>
      </c>
      <c r="F159" s="354" t="b">
        <f>IF(nume_candidat="",FALSE,ISNUMBER(SEARCH(nume_candidat,#REF!)))</f>
        <v>0</v>
      </c>
      <c r="G159" s="355" t="e">
        <f>LEN(#REF!)-LEN(SUBSTITUTE(#REF!,",",""))+1</f>
        <v>#REF!</v>
      </c>
    </row>
    <row r="160" spans="1:7">
      <c r="A160" s="5" t="s">
        <v>217</v>
      </c>
      <c r="B160" s="383"/>
      <c r="C160" s="217"/>
      <c r="D160" s="74"/>
      <c r="E160" s="16" t="str">
        <f t="shared" si="2"/>
        <v/>
      </c>
      <c r="F160" s="354" t="b">
        <f>IF(nume_candidat="",FALSE,ISNUMBER(SEARCH(nume_candidat,#REF!)))</f>
        <v>0</v>
      </c>
      <c r="G160" s="355" t="e">
        <f>LEN(#REF!)-LEN(SUBSTITUTE(#REF!,",",""))+1</f>
        <v>#REF!</v>
      </c>
    </row>
    <row r="161" spans="1:7">
      <c r="A161" s="5" t="s">
        <v>218</v>
      </c>
      <c r="B161" s="383"/>
      <c r="C161" s="217"/>
      <c r="D161" s="74"/>
      <c r="E161" s="16" t="str">
        <f t="shared" si="2"/>
        <v/>
      </c>
      <c r="F161" s="354" t="b">
        <f>IF(nume_candidat="",FALSE,ISNUMBER(SEARCH(nume_candidat,#REF!)))</f>
        <v>0</v>
      </c>
      <c r="G161" s="355" t="e">
        <f>LEN(#REF!)-LEN(SUBSTITUTE(#REF!,",",""))+1</f>
        <v>#REF!</v>
      </c>
    </row>
    <row r="162" spans="1:7">
      <c r="A162" s="5" t="s">
        <v>219</v>
      </c>
      <c r="B162" s="383"/>
      <c r="C162" s="217"/>
      <c r="D162" s="74"/>
      <c r="E162" s="16" t="str">
        <f t="shared" si="2"/>
        <v/>
      </c>
      <c r="F162" s="354" t="b">
        <f>IF(nume_candidat="",FALSE,ISNUMBER(SEARCH(nume_candidat,#REF!)))</f>
        <v>0</v>
      </c>
      <c r="G162" s="355" t="e">
        <f>LEN(#REF!)-LEN(SUBSTITUTE(#REF!,",",""))+1</f>
        <v>#REF!</v>
      </c>
    </row>
    <row r="163" spans="1:7">
      <c r="A163" s="5" t="s">
        <v>220</v>
      </c>
      <c r="B163" s="383"/>
      <c r="C163" s="217"/>
      <c r="D163" s="74"/>
      <c r="E163" s="16" t="str">
        <f t="shared" si="2"/>
        <v/>
      </c>
      <c r="F163" s="354" t="b">
        <f>IF(nume_candidat="",FALSE,ISNUMBER(SEARCH(nume_candidat,#REF!)))</f>
        <v>0</v>
      </c>
      <c r="G163" s="355" t="e">
        <f>LEN(#REF!)-LEN(SUBSTITUTE(#REF!,",",""))+1</f>
        <v>#REF!</v>
      </c>
    </row>
    <row r="164" spans="1:7">
      <c r="A164" s="5" t="s">
        <v>221</v>
      </c>
      <c r="B164" s="383"/>
      <c r="C164" s="217"/>
      <c r="D164" s="74"/>
      <c r="E164" s="16" t="str">
        <f t="shared" si="2"/>
        <v/>
      </c>
      <c r="F164" s="354" t="b">
        <f>IF(nume_candidat="",FALSE,ISNUMBER(SEARCH(nume_candidat,#REF!)))</f>
        <v>0</v>
      </c>
      <c r="G164" s="355" t="e">
        <f>LEN(#REF!)-LEN(SUBSTITUTE(#REF!,",",""))+1</f>
        <v>#REF!</v>
      </c>
    </row>
    <row r="165" spans="1:7">
      <c r="A165" s="5" t="s">
        <v>222</v>
      </c>
      <c r="B165" s="383"/>
      <c r="C165" s="217"/>
      <c r="D165" s="74"/>
      <c r="E165" s="16" t="str">
        <f t="shared" si="2"/>
        <v/>
      </c>
      <c r="F165" s="354" t="b">
        <f>IF(nume_candidat="",FALSE,ISNUMBER(SEARCH(nume_candidat,#REF!)))</f>
        <v>0</v>
      </c>
      <c r="G165" s="355" t="e">
        <f>LEN(#REF!)-LEN(SUBSTITUTE(#REF!,",",""))+1</f>
        <v>#REF!</v>
      </c>
    </row>
    <row r="166" spans="1:7">
      <c r="A166" s="5" t="s">
        <v>223</v>
      </c>
      <c r="B166" s="383"/>
      <c r="C166" s="217"/>
      <c r="D166" s="74"/>
      <c r="E166" s="16" t="str">
        <f t="shared" si="2"/>
        <v/>
      </c>
      <c r="F166" s="354" t="b">
        <f>IF(nume_candidat="",FALSE,ISNUMBER(SEARCH(nume_candidat,#REF!)))</f>
        <v>0</v>
      </c>
      <c r="G166" s="355" t="e">
        <f>LEN(#REF!)-LEN(SUBSTITUTE(#REF!,",",""))+1</f>
        <v>#REF!</v>
      </c>
    </row>
    <row r="167" spans="1:7">
      <c r="A167" s="5" t="s">
        <v>224</v>
      </c>
      <c r="B167" s="383"/>
      <c r="C167" s="217"/>
      <c r="D167" s="74"/>
      <c r="E167" s="16" t="str">
        <f t="shared" si="2"/>
        <v/>
      </c>
      <c r="F167" s="354" t="b">
        <f>IF(nume_candidat="",FALSE,ISNUMBER(SEARCH(nume_candidat,#REF!)))</f>
        <v>0</v>
      </c>
      <c r="G167" s="355" t="e">
        <f>LEN(#REF!)-LEN(SUBSTITUTE(#REF!,",",""))+1</f>
        <v>#REF!</v>
      </c>
    </row>
    <row r="168" spans="1:7">
      <c r="A168" s="5" t="s">
        <v>225</v>
      </c>
      <c r="B168" s="383"/>
      <c r="C168" s="217"/>
      <c r="D168" s="74"/>
      <c r="E168" s="16" t="str">
        <f t="shared" si="2"/>
        <v/>
      </c>
      <c r="F168" s="354" t="b">
        <f>IF(nume_candidat="",FALSE,ISNUMBER(SEARCH(nume_candidat,#REF!)))</f>
        <v>0</v>
      </c>
      <c r="G168" s="355" t="e">
        <f>LEN(#REF!)-LEN(SUBSTITUTE(#REF!,",",""))+1</f>
        <v>#REF!</v>
      </c>
    </row>
    <row r="169" spans="1:7">
      <c r="A169" s="5" t="s">
        <v>226</v>
      </c>
      <c r="B169" s="383"/>
      <c r="C169" s="217"/>
      <c r="D169" s="74"/>
      <c r="E169" s="16" t="str">
        <f t="shared" si="2"/>
        <v/>
      </c>
      <c r="F169" s="354" t="b">
        <f>IF(nume_candidat="",FALSE,ISNUMBER(SEARCH(nume_candidat,#REF!)))</f>
        <v>0</v>
      </c>
      <c r="G169" s="355" t="e">
        <f>LEN(#REF!)-LEN(SUBSTITUTE(#REF!,",",""))+1</f>
        <v>#REF!</v>
      </c>
    </row>
    <row r="170" spans="1:7">
      <c r="A170" s="5" t="s">
        <v>227</v>
      </c>
      <c r="B170" s="383"/>
      <c r="C170" s="217"/>
      <c r="D170" s="74"/>
      <c r="E170" s="16" t="str">
        <f t="shared" si="2"/>
        <v/>
      </c>
      <c r="F170" s="354" t="b">
        <f>IF(nume_candidat="",FALSE,ISNUMBER(SEARCH(nume_candidat,#REF!)))</f>
        <v>0</v>
      </c>
      <c r="G170" s="355" t="e">
        <f>LEN(#REF!)-LEN(SUBSTITUTE(#REF!,",",""))+1</f>
        <v>#REF!</v>
      </c>
    </row>
    <row r="171" spans="1:7">
      <c r="A171" s="5" t="s">
        <v>228</v>
      </c>
      <c r="B171" s="383"/>
      <c r="C171" s="217"/>
      <c r="D171" s="74"/>
      <c r="E171" s="16" t="str">
        <f t="shared" si="2"/>
        <v/>
      </c>
      <c r="F171" s="354" t="b">
        <f>IF(nume_candidat="",FALSE,ISNUMBER(SEARCH(nume_candidat,#REF!)))</f>
        <v>0</v>
      </c>
      <c r="G171" s="355" t="e">
        <f>LEN(#REF!)-LEN(SUBSTITUTE(#REF!,",",""))+1</f>
        <v>#REF!</v>
      </c>
    </row>
    <row r="172" spans="1:7">
      <c r="A172" s="5" t="s">
        <v>229</v>
      </c>
      <c r="B172" s="383"/>
      <c r="C172" s="217"/>
      <c r="D172" s="74"/>
      <c r="E172" s="16" t="str">
        <f t="shared" si="2"/>
        <v/>
      </c>
      <c r="F172" s="354" t="b">
        <f>IF(nume_candidat="",FALSE,ISNUMBER(SEARCH(nume_candidat,#REF!)))</f>
        <v>0</v>
      </c>
      <c r="G172" s="355" t="e">
        <f>LEN(#REF!)-LEN(SUBSTITUTE(#REF!,",",""))+1</f>
        <v>#REF!</v>
      </c>
    </row>
    <row r="173" spans="1:7">
      <c r="A173" s="5" t="s">
        <v>230</v>
      </c>
      <c r="B173" s="383"/>
      <c r="C173" s="217"/>
      <c r="D173" s="74"/>
      <c r="E173" s="16" t="str">
        <f t="shared" si="2"/>
        <v/>
      </c>
      <c r="F173" s="354" t="b">
        <f>IF(nume_candidat="",FALSE,ISNUMBER(SEARCH(nume_candidat,#REF!)))</f>
        <v>0</v>
      </c>
      <c r="G173" s="355" t="e">
        <f>LEN(#REF!)-LEN(SUBSTITUTE(#REF!,",",""))+1</f>
        <v>#REF!</v>
      </c>
    </row>
    <row r="174" spans="1:7">
      <c r="A174" s="5" t="s">
        <v>231</v>
      </c>
      <c r="B174" s="383"/>
      <c r="C174" s="217"/>
      <c r="D174" s="74"/>
      <c r="E174" s="16" t="str">
        <f t="shared" si="2"/>
        <v/>
      </c>
      <c r="F174" s="354" t="b">
        <f>IF(nume_candidat="",FALSE,ISNUMBER(SEARCH(nume_candidat,#REF!)))</f>
        <v>0</v>
      </c>
      <c r="G174" s="355" t="e">
        <f>LEN(#REF!)-LEN(SUBSTITUTE(#REF!,",",""))+1</f>
        <v>#REF!</v>
      </c>
    </row>
    <row r="175" spans="1:7">
      <c r="A175" s="5" t="s">
        <v>232</v>
      </c>
      <c r="B175" s="383"/>
      <c r="C175" s="217"/>
      <c r="D175" s="74"/>
      <c r="E175" s="16" t="str">
        <f t="shared" si="2"/>
        <v/>
      </c>
      <c r="F175" s="354" t="b">
        <f>IF(nume_candidat="",FALSE,ISNUMBER(SEARCH(nume_candidat,#REF!)))</f>
        <v>0</v>
      </c>
      <c r="G175" s="355" t="e">
        <f>LEN(#REF!)-LEN(SUBSTITUTE(#REF!,",",""))+1</f>
        <v>#REF!</v>
      </c>
    </row>
    <row r="176" spans="1:7">
      <c r="A176" s="5" t="s">
        <v>233</v>
      </c>
      <c r="B176" s="383"/>
      <c r="C176" s="217"/>
      <c r="D176" s="74"/>
      <c r="E176" s="16" t="str">
        <f t="shared" si="2"/>
        <v/>
      </c>
      <c r="F176" s="354" t="b">
        <f>IF(nume_candidat="",FALSE,ISNUMBER(SEARCH(nume_candidat,#REF!)))</f>
        <v>0</v>
      </c>
      <c r="G176" s="355" t="e">
        <f>LEN(#REF!)-LEN(SUBSTITUTE(#REF!,",",""))+1</f>
        <v>#REF!</v>
      </c>
    </row>
    <row r="177" spans="1:7">
      <c r="A177" s="5" t="s">
        <v>234</v>
      </c>
      <c r="B177" s="383"/>
      <c r="C177" s="217"/>
      <c r="D177" s="74"/>
      <c r="E177" s="16" t="str">
        <f t="shared" si="2"/>
        <v/>
      </c>
      <c r="F177" s="354" t="b">
        <f>IF(nume_candidat="",FALSE,ISNUMBER(SEARCH(nume_candidat,#REF!)))</f>
        <v>0</v>
      </c>
      <c r="G177" s="355" t="e">
        <f>LEN(#REF!)-LEN(SUBSTITUTE(#REF!,",",""))+1</f>
        <v>#REF!</v>
      </c>
    </row>
    <row r="178" spans="1:7">
      <c r="A178" s="5" t="s">
        <v>235</v>
      </c>
      <c r="B178" s="383"/>
      <c r="C178" s="217"/>
      <c r="D178" s="74"/>
      <c r="E178" s="16" t="str">
        <f t="shared" si="2"/>
        <v/>
      </c>
      <c r="F178" s="354" t="b">
        <f>IF(nume_candidat="",FALSE,ISNUMBER(SEARCH(nume_candidat,#REF!)))</f>
        <v>0</v>
      </c>
      <c r="G178" s="355" t="e">
        <f>LEN(#REF!)-LEN(SUBSTITUTE(#REF!,",",""))+1</f>
        <v>#REF!</v>
      </c>
    </row>
    <row r="179" spans="1:7">
      <c r="A179" s="5" t="s">
        <v>236</v>
      </c>
      <c r="B179" s="383"/>
      <c r="C179" s="217"/>
      <c r="D179" s="74"/>
      <c r="E179" s="16" t="str">
        <f t="shared" si="2"/>
        <v/>
      </c>
      <c r="F179" s="354" t="b">
        <f>IF(nume_candidat="",FALSE,ISNUMBER(SEARCH(nume_candidat,#REF!)))</f>
        <v>0</v>
      </c>
      <c r="G179" s="355" t="e">
        <f>LEN(#REF!)-LEN(SUBSTITUTE(#REF!,",",""))+1</f>
        <v>#REF!</v>
      </c>
    </row>
    <row r="180" spans="1:7">
      <c r="A180" s="5" t="s">
        <v>237</v>
      </c>
      <c r="B180" s="383"/>
      <c r="C180" s="217"/>
      <c r="D180" s="74"/>
      <c r="E180" s="16" t="str">
        <f t="shared" si="2"/>
        <v/>
      </c>
      <c r="F180" s="354" t="b">
        <f>IF(nume_candidat="",FALSE,ISNUMBER(SEARCH(nume_candidat,#REF!)))</f>
        <v>0</v>
      </c>
      <c r="G180" s="355" t="e">
        <f>LEN(#REF!)-LEN(SUBSTITUTE(#REF!,",",""))+1</f>
        <v>#REF!</v>
      </c>
    </row>
    <row r="181" spans="1:7">
      <c r="A181" s="5" t="s">
        <v>238</v>
      </c>
      <c r="B181" s="383"/>
      <c r="C181" s="217"/>
      <c r="D181" s="74"/>
      <c r="E181" s="16" t="str">
        <f t="shared" si="2"/>
        <v/>
      </c>
      <c r="F181" s="354" t="b">
        <f>IF(nume_candidat="",FALSE,ISNUMBER(SEARCH(nume_candidat,#REF!)))</f>
        <v>0</v>
      </c>
      <c r="G181" s="355" t="e">
        <f>LEN(#REF!)-LEN(SUBSTITUTE(#REF!,",",""))+1</f>
        <v>#REF!</v>
      </c>
    </row>
    <row r="182" spans="1:7">
      <c r="A182" s="5" t="s">
        <v>239</v>
      </c>
      <c r="B182" s="383"/>
      <c r="C182" s="217"/>
      <c r="D182" s="74"/>
      <c r="E182" s="16" t="str">
        <f t="shared" si="2"/>
        <v/>
      </c>
      <c r="F182" s="354" t="b">
        <f>IF(nume_candidat="",FALSE,ISNUMBER(SEARCH(nume_candidat,#REF!)))</f>
        <v>0</v>
      </c>
      <c r="G182" s="355" t="e">
        <f>LEN(#REF!)-LEN(SUBSTITUTE(#REF!,",",""))+1</f>
        <v>#REF!</v>
      </c>
    </row>
    <row r="183" spans="1:7">
      <c r="A183" s="5" t="s">
        <v>240</v>
      </c>
      <c r="B183" s="383"/>
      <c r="C183" s="217"/>
      <c r="D183" s="74"/>
      <c r="E183" s="16" t="str">
        <f t="shared" si="2"/>
        <v/>
      </c>
      <c r="F183" s="354" t="b">
        <f>IF(nume_candidat="",FALSE,ISNUMBER(SEARCH(nume_candidat,#REF!)))</f>
        <v>0</v>
      </c>
      <c r="G183" s="355" t="e">
        <f>LEN(#REF!)-LEN(SUBSTITUTE(#REF!,",",""))+1</f>
        <v>#REF!</v>
      </c>
    </row>
    <row r="184" spans="1:7">
      <c r="A184" s="5" t="s">
        <v>241</v>
      </c>
      <c r="B184" s="383"/>
      <c r="C184" s="217"/>
      <c r="D184" s="74"/>
      <c r="E184" s="16" t="str">
        <f t="shared" si="2"/>
        <v/>
      </c>
      <c r="F184" s="354" t="b">
        <f>IF(nume_candidat="",FALSE,ISNUMBER(SEARCH(nume_candidat,#REF!)))</f>
        <v>0</v>
      </c>
      <c r="G184" s="355" t="e">
        <f>LEN(#REF!)-LEN(SUBSTITUTE(#REF!,",",""))+1</f>
        <v>#REF!</v>
      </c>
    </row>
    <row r="185" spans="1:7">
      <c r="A185" s="5" t="s">
        <v>242</v>
      </c>
      <c r="B185" s="383"/>
      <c r="C185" s="217"/>
      <c r="D185" s="74"/>
      <c r="E185" s="16" t="str">
        <f t="shared" si="2"/>
        <v/>
      </c>
      <c r="F185" s="354" t="b">
        <f>IF(nume_candidat="",FALSE,ISNUMBER(SEARCH(nume_candidat,#REF!)))</f>
        <v>0</v>
      </c>
      <c r="G185" s="355" t="e">
        <f>LEN(#REF!)-LEN(SUBSTITUTE(#REF!,",",""))+1</f>
        <v>#REF!</v>
      </c>
    </row>
    <row r="186" spans="1:7">
      <c r="A186" s="5" t="s">
        <v>243</v>
      </c>
      <c r="B186" s="383"/>
      <c r="C186" s="217"/>
      <c r="D186" s="74"/>
      <c r="E186" s="16" t="str">
        <f t="shared" si="2"/>
        <v/>
      </c>
      <c r="F186" s="354" t="b">
        <f>IF(nume_candidat="",FALSE,ISNUMBER(SEARCH(nume_candidat,#REF!)))</f>
        <v>0</v>
      </c>
      <c r="G186" s="355" t="e">
        <f>LEN(#REF!)-LEN(SUBSTITUTE(#REF!,",",""))+1</f>
        <v>#REF!</v>
      </c>
    </row>
    <row r="187" spans="1:7">
      <c r="A187" s="5" t="s">
        <v>244</v>
      </c>
      <c r="B187" s="383"/>
      <c r="C187" s="217"/>
      <c r="D187" s="74"/>
      <c r="E187" s="16" t="str">
        <f t="shared" si="2"/>
        <v/>
      </c>
      <c r="F187" s="354" t="b">
        <f>IF(nume_candidat="",FALSE,ISNUMBER(SEARCH(nume_candidat,#REF!)))</f>
        <v>0</v>
      </c>
      <c r="G187" s="355" t="e">
        <f>LEN(#REF!)-LEN(SUBSTITUTE(#REF!,",",""))+1</f>
        <v>#REF!</v>
      </c>
    </row>
    <row r="188" spans="1:7">
      <c r="A188" s="5" t="s">
        <v>245</v>
      </c>
      <c r="B188" s="383"/>
      <c r="C188" s="217"/>
      <c r="D188" s="74"/>
      <c r="E188" s="16" t="str">
        <f t="shared" si="2"/>
        <v/>
      </c>
      <c r="F188" s="354" t="b">
        <f>IF(nume_candidat="",FALSE,ISNUMBER(SEARCH(nume_candidat,#REF!)))</f>
        <v>0</v>
      </c>
      <c r="G188" s="355" t="e">
        <f>LEN(#REF!)-LEN(SUBSTITUTE(#REF!,",",""))+1</f>
        <v>#REF!</v>
      </c>
    </row>
    <row r="189" spans="1:7">
      <c r="A189" s="5" t="s">
        <v>246</v>
      </c>
      <c r="B189" s="383"/>
      <c r="C189" s="217"/>
      <c r="D189" s="74"/>
      <c r="E189" s="16" t="str">
        <f t="shared" si="2"/>
        <v/>
      </c>
      <c r="F189" s="354" t="b">
        <f>IF(nume_candidat="",FALSE,ISNUMBER(SEARCH(nume_candidat,#REF!)))</f>
        <v>0</v>
      </c>
      <c r="G189" s="355" t="e">
        <f>LEN(#REF!)-LEN(SUBSTITUTE(#REF!,",",""))+1</f>
        <v>#REF!</v>
      </c>
    </row>
    <row r="190" spans="1:7">
      <c r="A190" s="5" t="s">
        <v>247</v>
      </c>
      <c r="B190" s="383"/>
      <c r="C190" s="217"/>
      <c r="D190" s="74"/>
      <c r="E190" s="16" t="str">
        <f t="shared" si="2"/>
        <v/>
      </c>
      <c r="F190" s="354" t="b">
        <f>IF(nume_candidat="",FALSE,ISNUMBER(SEARCH(nume_candidat,#REF!)))</f>
        <v>0</v>
      </c>
      <c r="G190" s="355" t="e">
        <f>LEN(#REF!)-LEN(SUBSTITUTE(#REF!,",",""))+1</f>
        <v>#REF!</v>
      </c>
    </row>
    <row r="191" spans="1:7">
      <c r="A191" s="5" t="s">
        <v>248</v>
      </c>
      <c r="B191" s="383"/>
      <c r="C191" s="217"/>
      <c r="D191" s="74"/>
      <c r="E191" s="16" t="str">
        <f t="shared" si="2"/>
        <v/>
      </c>
      <c r="F191" s="354" t="b">
        <f>IF(nume_candidat="",FALSE,ISNUMBER(SEARCH(nume_candidat,#REF!)))</f>
        <v>0</v>
      </c>
      <c r="G191" s="355" t="e">
        <f>LEN(#REF!)-LEN(SUBSTITUTE(#REF!,",",""))+1</f>
        <v>#REF!</v>
      </c>
    </row>
    <row r="192" spans="1:7">
      <c r="A192" s="5" t="s">
        <v>249</v>
      </c>
      <c r="B192" s="383"/>
      <c r="C192" s="217"/>
      <c r="D192" s="74"/>
      <c r="E192" s="16" t="str">
        <f t="shared" si="2"/>
        <v/>
      </c>
      <c r="F192" s="354" t="b">
        <f>IF(nume_candidat="",FALSE,ISNUMBER(SEARCH(nume_candidat,#REF!)))</f>
        <v>0</v>
      </c>
      <c r="G192" s="355" t="e">
        <f>LEN(#REF!)-LEN(SUBSTITUTE(#REF!,",",""))+1</f>
        <v>#REF!</v>
      </c>
    </row>
    <row r="193" spans="1:7">
      <c r="A193" s="5" t="s">
        <v>250</v>
      </c>
      <c r="B193" s="383"/>
      <c r="C193" s="217"/>
      <c r="D193" s="74"/>
      <c r="E193" s="16" t="str">
        <f t="shared" si="2"/>
        <v/>
      </c>
      <c r="F193" s="354" t="b">
        <f>IF(nume_candidat="",FALSE,ISNUMBER(SEARCH(nume_candidat,#REF!)))</f>
        <v>0</v>
      </c>
      <c r="G193" s="355" t="e">
        <f>LEN(#REF!)-LEN(SUBSTITUTE(#REF!,",",""))+1</f>
        <v>#REF!</v>
      </c>
    </row>
    <row r="194" spans="1:7">
      <c r="A194" s="5" t="s">
        <v>251</v>
      </c>
      <c r="B194" s="383"/>
      <c r="C194" s="217"/>
      <c r="D194" s="74"/>
      <c r="E194" s="16" t="str">
        <f t="shared" si="2"/>
        <v/>
      </c>
      <c r="F194" s="354" t="b">
        <f>IF(nume_candidat="",FALSE,ISNUMBER(SEARCH(nume_candidat,#REF!)))</f>
        <v>0</v>
      </c>
      <c r="G194" s="355" t="e">
        <f>LEN(#REF!)-LEN(SUBSTITUTE(#REF!,",",""))+1</f>
        <v>#REF!</v>
      </c>
    </row>
    <row r="195" spans="1:7">
      <c r="A195" s="5" t="s">
        <v>252</v>
      </c>
      <c r="B195" s="383"/>
      <c r="C195" s="217"/>
      <c r="D195" s="74"/>
      <c r="E195" s="16" t="str">
        <f t="shared" si="2"/>
        <v/>
      </c>
      <c r="F195" s="354" t="b">
        <f>IF(nume_candidat="",FALSE,ISNUMBER(SEARCH(nume_candidat,#REF!)))</f>
        <v>0</v>
      </c>
      <c r="G195" s="355" t="e">
        <f>LEN(#REF!)-LEN(SUBSTITUTE(#REF!,",",""))+1</f>
        <v>#REF!</v>
      </c>
    </row>
    <row r="196" spans="1:7">
      <c r="A196" s="5" t="s">
        <v>253</v>
      </c>
      <c r="B196" s="383"/>
      <c r="C196" s="217"/>
      <c r="D196" s="74"/>
      <c r="E196" s="16" t="str">
        <f t="shared" si="2"/>
        <v/>
      </c>
      <c r="F196" s="354" t="b">
        <f>IF(nume_candidat="",FALSE,ISNUMBER(SEARCH(nume_candidat,#REF!)))</f>
        <v>0</v>
      </c>
      <c r="G196" s="355" t="e">
        <f>LEN(#REF!)-LEN(SUBSTITUTE(#REF!,",",""))+1</f>
        <v>#REF!</v>
      </c>
    </row>
    <row r="197" spans="1:7">
      <c r="A197" s="5" t="s">
        <v>254</v>
      </c>
      <c r="B197" s="383"/>
      <c r="C197" s="217"/>
      <c r="D197" s="74"/>
      <c r="E197" s="16" t="str">
        <f t="shared" si="2"/>
        <v/>
      </c>
      <c r="F197" s="354" t="b">
        <f>IF(nume_candidat="",FALSE,ISNUMBER(SEARCH(nume_candidat,#REF!)))</f>
        <v>0</v>
      </c>
      <c r="G197" s="355" t="e">
        <f>LEN(#REF!)-LEN(SUBSTITUTE(#REF!,",",""))+1</f>
        <v>#REF!</v>
      </c>
    </row>
    <row r="198" spans="1:7">
      <c r="A198" s="5" t="s">
        <v>255</v>
      </c>
      <c r="B198" s="383"/>
      <c r="C198" s="217"/>
      <c r="D198" s="74"/>
      <c r="E198" s="16" t="str">
        <f t="shared" si="2"/>
        <v/>
      </c>
      <c r="F198" s="354" t="b">
        <f>IF(nume_candidat="",FALSE,ISNUMBER(SEARCH(nume_candidat,#REF!)))</f>
        <v>0</v>
      </c>
      <c r="G198" s="355" t="e">
        <f>LEN(#REF!)-LEN(SUBSTITUTE(#REF!,",",""))+1</f>
        <v>#REF!</v>
      </c>
    </row>
    <row r="199" spans="1:7">
      <c r="A199" s="5" t="s">
        <v>256</v>
      </c>
      <c r="B199" s="383"/>
      <c r="C199" s="217"/>
      <c r="D199" s="74"/>
      <c r="E199" s="16" t="str">
        <f t="shared" si="2"/>
        <v/>
      </c>
      <c r="F199" s="354" t="b">
        <f>IF(nume_candidat="",FALSE,ISNUMBER(SEARCH(nume_candidat,#REF!)))</f>
        <v>0</v>
      </c>
      <c r="G199" s="355" t="e">
        <f>LEN(#REF!)-LEN(SUBSTITUTE(#REF!,",",""))+1</f>
        <v>#REF!</v>
      </c>
    </row>
    <row r="200" spans="1:7">
      <c r="A200" s="5" t="s">
        <v>257</v>
      </c>
      <c r="B200" s="383"/>
      <c r="C200" s="217"/>
      <c r="D200" s="74"/>
      <c r="E200" s="16" t="str">
        <f t="shared" si="2"/>
        <v/>
      </c>
      <c r="F200" s="354" t="b">
        <f>IF(nume_candidat="",FALSE,ISNUMBER(SEARCH(nume_candidat,#REF!)))</f>
        <v>0</v>
      </c>
      <c r="G200" s="355" t="e">
        <f>LEN(#REF!)-LEN(SUBSTITUTE(#REF!,",",""))+1</f>
        <v>#REF!</v>
      </c>
    </row>
    <row r="201" spans="1:7">
      <c r="A201" s="5" t="s">
        <v>258</v>
      </c>
      <c r="B201" s="383"/>
      <c r="C201" s="217"/>
      <c r="D201" s="74"/>
      <c r="E201" s="16" t="str">
        <f t="shared" si="2"/>
        <v/>
      </c>
      <c r="F201" s="354" t="b">
        <f>IF(nume_candidat="",FALSE,ISNUMBER(SEARCH(nume_candidat,#REF!)))</f>
        <v>0</v>
      </c>
      <c r="G201" s="355" t="e">
        <f>LEN(#REF!)-LEN(SUBSTITUTE(#REF!,",",""))+1</f>
        <v>#REF!</v>
      </c>
    </row>
    <row r="202" spans="1:7">
      <c r="A202" s="5" t="s">
        <v>259</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c r="A203" s="5" t="s">
        <v>260</v>
      </c>
      <c r="B203" s="383"/>
      <c r="C203" s="217"/>
      <c r="D203" s="74"/>
      <c r="E203" s="16" t="str">
        <f t="shared" si="3"/>
        <v/>
      </c>
      <c r="F203" s="354" t="b">
        <f>IF(nume_candidat="",FALSE,ISNUMBER(SEARCH(nume_candidat,#REF!)))</f>
        <v>0</v>
      </c>
      <c r="G203" s="355" t="e">
        <f>LEN(#REF!)-LEN(SUBSTITUTE(#REF!,",",""))+1</f>
        <v>#REF!</v>
      </c>
    </row>
    <row r="204" spans="1:7">
      <c r="A204" s="5" t="s">
        <v>261</v>
      </c>
      <c r="B204" s="383"/>
      <c r="C204" s="217"/>
      <c r="D204" s="74"/>
      <c r="E204" s="16" t="str">
        <f t="shared" si="3"/>
        <v/>
      </c>
      <c r="F204" s="354" t="b">
        <f>IF(nume_candidat="",FALSE,ISNUMBER(SEARCH(nume_candidat,#REF!)))</f>
        <v>0</v>
      </c>
      <c r="G204" s="355" t="e">
        <f>LEN(#REF!)-LEN(SUBSTITUTE(#REF!,",",""))+1</f>
        <v>#REF!</v>
      </c>
    </row>
    <row r="205" spans="1:7">
      <c r="A205" s="5" t="s">
        <v>262</v>
      </c>
      <c r="B205" s="383"/>
      <c r="C205" s="217"/>
      <c r="D205" s="74"/>
      <c r="E205" s="16" t="str">
        <f t="shared" si="3"/>
        <v/>
      </c>
      <c r="F205" s="354" t="b">
        <f>IF(nume_candidat="",FALSE,ISNUMBER(SEARCH(nume_candidat,#REF!)))</f>
        <v>0</v>
      </c>
      <c r="G205" s="355" t="e">
        <f>LEN(#REF!)-LEN(SUBSTITUTE(#REF!,",",""))+1</f>
        <v>#REF!</v>
      </c>
    </row>
    <row r="206" spans="1:7">
      <c r="A206" s="5" t="s">
        <v>263</v>
      </c>
      <c r="B206" s="383"/>
      <c r="C206" s="217"/>
      <c r="D206" s="74"/>
      <c r="E206" s="16" t="str">
        <f t="shared" si="3"/>
        <v/>
      </c>
      <c r="F206" s="354" t="b">
        <f>IF(nume_candidat="",FALSE,ISNUMBER(SEARCH(nume_candidat,#REF!)))</f>
        <v>0</v>
      </c>
      <c r="G206" s="355" t="e">
        <f>LEN(#REF!)-LEN(SUBSTITUTE(#REF!,",",""))+1</f>
        <v>#REF!</v>
      </c>
    </row>
    <row r="207" spans="1:7">
      <c r="A207" s="5" t="s">
        <v>264</v>
      </c>
      <c r="B207" s="383"/>
      <c r="C207" s="217"/>
      <c r="D207" s="74"/>
      <c r="E207" s="16" t="str">
        <f t="shared" si="3"/>
        <v/>
      </c>
      <c r="F207" s="354" t="b">
        <f>IF(nume_candidat="",FALSE,ISNUMBER(SEARCH(nume_candidat,#REF!)))</f>
        <v>0</v>
      </c>
      <c r="G207" s="355" t="e">
        <f>LEN(#REF!)-LEN(SUBSTITUTE(#REF!,",",""))+1</f>
        <v>#REF!</v>
      </c>
    </row>
    <row r="208" spans="1:7">
      <c r="A208" s="5" t="s">
        <v>265</v>
      </c>
      <c r="B208" s="383"/>
      <c r="C208" s="217"/>
      <c r="D208" s="74"/>
      <c r="E208" s="16" t="str">
        <f t="shared" si="3"/>
        <v/>
      </c>
      <c r="F208" s="354" t="b">
        <f>IF(nume_candidat="",FALSE,ISNUMBER(SEARCH(nume_candidat,#REF!)))</f>
        <v>0</v>
      </c>
      <c r="G208" s="355" t="e">
        <f>LEN(#REF!)-LEN(SUBSTITUTE(#REF!,",",""))+1</f>
        <v>#REF!</v>
      </c>
    </row>
    <row r="209" spans="1:7">
      <c r="A209" s="5" t="s">
        <v>266</v>
      </c>
      <c r="B209" s="383"/>
      <c r="C209" s="217"/>
      <c r="D209" s="74"/>
      <c r="E209" s="16" t="str">
        <f t="shared" si="3"/>
        <v/>
      </c>
      <c r="F209" s="354" t="b">
        <f>IF(nume_candidat="",FALSE,ISNUMBER(SEARCH(nume_candidat,#REF!)))</f>
        <v>0</v>
      </c>
      <c r="G209" s="355" t="e">
        <f>LEN(#REF!)-LEN(SUBSTITUTE(#REF!,",",""))+1</f>
        <v>#REF!</v>
      </c>
    </row>
    <row r="210" spans="1:7">
      <c r="A210" s="5" t="s">
        <v>267</v>
      </c>
      <c r="B210" s="383"/>
      <c r="C210" s="217"/>
      <c r="D210" s="74"/>
      <c r="E210" s="16" t="str">
        <f t="shared" si="3"/>
        <v/>
      </c>
      <c r="F210" s="354" t="b">
        <f>IF(nume_candidat="",FALSE,ISNUMBER(SEARCH(nume_candidat,#REF!)))</f>
        <v>0</v>
      </c>
      <c r="G210" s="355" t="e">
        <f>LEN(#REF!)-LEN(SUBSTITUTE(#REF!,",",""))+1</f>
        <v>#REF!</v>
      </c>
    </row>
    <row r="211" spans="1:7">
      <c r="A211" s="5" t="s">
        <v>268</v>
      </c>
      <c r="B211" s="383"/>
      <c r="C211" s="217"/>
      <c r="D211" s="74"/>
      <c r="E211" s="16" t="str">
        <f t="shared" si="3"/>
        <v/>
      </c>
      <c r="F211" s="354" t="b">
        <f>IF(nume_candidat="",FALSE,ISNUMBER(SEARCH(nume_candidat,#REF!)))</f>
        <v>0</v>
      </c>
      <c r="G211" s="355" t="e">
        <f>LEN(#REF!)-LEN(SUBSTITUTE(#REF!,",",""))+1</f>
        <v>#REF!</v>
      </c>
    </row>
    <row r="212" spans="1:7">
      <c r="A212" s="5" t="s">
        <v>269</v>
      </c>
      <c r="B212" s="383"/>
      <c r="C212" s="217"/>
      <c r="D212" s="74"/>
      <c r="E212" s="16" t="str">
        <f t="shared" si="3"/>
        <v/>
      </c>
      <c r="F212" s="354" t="b">
        <f>IF(nume_candidat="",FALSE,ISNUMBER(SEARCH(nume_candidat,#REF!)))</f>
        <v>0</v>
      </c>
      <c r="G212" s="355" t="e">
        <f>LEN(#REF!)-LEN(SUBSTITUTE(#REF!,",",""))+1</f>
        <v>#REF!</v>
      </c>
    </row>
    <row r="213" spans="1:7">
      <c r="A213" s="5" t="s">
        <v>270</v>
      </c>
      <c r="B213" s="383"/>
      <c r="C213" s="217"/>
      <c r="D213" s="74"/>
      <c r="E213" s="16" t="str">
        <f t="shared" si="3"/>
        <v/>
      </c>
      <c r="F213" s="354" t="b">
        <f>IF(nume_candidat="",FALSE,ISNUMBER(SEARCH(nume_candidat,#REF!)))</f>
        <v>0</v>
      </c>
      <c r="G213" s="355" t="e">
        <f>LEN(#REF!)-LEN(SUBSTITUTE(#REF!,",",""))+1</f>
        <v>#REF!</v>
      </c>
    </row>
    <row r="214" spans="1:7">
      <c r="A214" s="5" t="s">
        <v>271</v>
      </c>
      <c r="B214" s="383"/>
      <c r="C214" s="217"/>
      <c r="D214" s="74"/>
      <c r="E214" s="16" t="str">
        <f t="shared" si="3"/>
        <v/>
      </c>
      <c r="F214" s="354" t="b">
        <f>IF(nume_candidat="",FALSE,ISNUMBER(SEARCH(nume_candidat,#REF!)))</f>
        <v>0</v>
      </c>
      <c r="G214" s="355" t="e">
        <f>LEN(#REF!)-LEN(SUBSTITUTE(#REF!,",",""))+1</f>
        <v>#REF!</v>
      </c>
    </row>
    <row r="215" spans="1:7">
      <c r="A215" s="5" t="s">
        <v>272</v>
      </c>
      <c r="B215" s="383"/>
      <c r="C215" s="217"/>
      <c r="D215" s="74"/>
      <c r="E215" s="16" t="str">
        <f t="shared" si="3"/>
        <v/>
      </c>
      <c r="F215" s="354" t="b">
        <f>IF(nume_candidat="",FALSE,ISNUMBER(SEARCH(nume_candidat,#REF!)))</f>
        <v>0</v>
      </c>
      <c r="G215" s="355" t="e">
        <f>LEN(#REF!)-LEN(SUBSTITUTE(#REF!,",",""))+1</f>
        <v>#REF!</v>
      </c>
    </row>
    <row r="216" spans="1:7">
      <c r="A216" s="5" t="s">
        <v>273</v>
      </c>
      <c r="B216" s="383"/>
      <c r="C216" s="217"/>
      <c r="D216" s="74"/>
      <c r="E216" s="16" t="str">
        <f t="shared" si="3"/>
        <v/>
      </c>
      <c r="F216" s="354" t="b">
        <f>IF(nume_candidat="",FALSE,ISNUMBER(SEARCH(nume_candidat,#REF!)))</f>
        <v>0</v>
      </c>
      <c r="G216" s="355" t="e">
        <f>LEN(#REF!)-LEN(SUBSTITUTE(#REF!,",",""))+1</f>
        <v>#REF!</v>
      </c>
    </row>
    <row r="217" spans="1:7">
      <c r="A217" s="5" t="s">
        <v>274</v>
      </c>
      <c r="B217" s="383"/>
      <c r="C217" s="217"/>
      <c r="D217" s="74"/>
      <c r="E217" s="16" t="str">
        <f t="shared" si="3"/>
        <v/>
      </c>
      <c r="F217" s="354" t="b">
        <f>IF(nume_candidat="",FALSE,ISNUMBER(SEARCH(nume_candidat,#REF!)))</f>
        <v>0</v>
      </c>
      <c r="G217" s="355" t="e">
        <f>LEN(#REF!)-LEN(SUBSTITUTE(#REF!,",",""))+1</f>
        <v>#REF!</v>
      </c>
    </row>
    <row r="218" spans="1:7">
      <c r="A218" s="5" t="s">
        <v>275</v>
      </c>
      <c r="B218" s="383"/>
      <c r="C218" s="217"/>
      <c r="D218" s="74"/>
      <c r="E218" s="16" t="str">
        <f t="shared" si="3"/>
        <v/>
      </c>
      <c r="F218" s="354" t="b">
        <f>IF(nume_candidat="",FALSE,ISNUMBER(SEARCH(nume_candidat,#REF!)))</f>
        <v>0</v>
      </c>
      <c r="G218" s="355" t="e">
        <f>LEN(#REF!)-LEN(SUBSTITUTE(#REF!,",",""))+1</f>
        <v>#REF!</v>
      </c>
    </row>
    <row r="219" spans="1:7">
      <c r="A219" s="5" t="s">
        <v>276</v>
      </c>
      <c r="B219" s="383"/>
      <c r="C219" s="217"/>
      <c r="D219" s="74"/>
      <c r="E219" s="16" t="str">
        <f t="shared" si="3"/>
        <v/>
      </c>
      <c r="F219" s="354" t="b">
        <f>IF(nume_candidat="",FALSE,ISNUMBER(SEARCH(nume_candidat,#REF!)))</f>
        <v>0</v>
      </c>
      <c r="G219" s="355" t="e">
        <f>LEN(#REF!)-LEN(SUBSTITUTE(#REF!,",",""))+1</f>
        <v>#REF!</v>
      </c>
    </row>
    <row r="220" spans="1:7">
      <c r="A220" s="5" t="s">
        <v>277</v>
      </c>
      <c r="B220" s="383"/>
      <c r="C220" s="217"/>
      <c r="D220" s="74"/>
      <c r="E220" s="16" t="str">
        <f t="shared" si="3"/>
        <v/>
      </c>
      <c r="F220" s="354" t="b">
        <f>IF(nume_candidat="",FALSE,ISNUMBER(SEARCH(nume_candidat,#REF!)))</f>
        <v>0</v>
      </c>
      <c r="G220" s="355" t="e">
        <f>LEN(#REF!)-LEN(SUBSTITUTE(#REF!,",",""))+1</f>
        <v>#REF!</v>
      </c>
    </row>
    <row r="221" spans="1:7">
      <c r="A221" s="5" t="s">
        <v>278</v>
      </c>
      <c r="B221" s="383"/>
      <c r="C221" s="217"/>
      <c r="D221" s="74"/>
      <c r="E221" s="16" t="str">
        <f t="shared" si="3"/>
        <v/>
      </c>
      <c r="F221" s="354" t="b">
        <f>IF(nume_candidat="",FALSE,ISNUMBER(SEARCH(nume_candidat,#REF!)))</f>
        <v>0</v>
      </c>
      <c r="G221" s="355" t="e">
        <f>LEN(#REF!)-LEN(SUBSTITUTE(#REF!,",",""))+1</f>
        <v>#REF!</v>
      </c>
    </row>
    <row r="222" spans="1:7">
      <c r="A222" s="5" t="s">
        <v>279</v>
      </c>
      <c r="B222" s="383"/>
      <c r="C222" s="217"/>
      <c r="D222" s="74"/>
      <c r="E222" s="16" t="str">
        <f t="shared" si="3"/>
        <v/>
      </c>
      <c r="F222" s="354" t="b">
        <f>IF(nume_candidat="",FALSE,ISNUMBER(SEARCH(nume_candidat,#REF!)))</f>
        <v>0</v>
      </c>
      <c r="G222" s="355" t="e">
        <f>LEN(#REF!)-LEN(SUBSTITUTE(#REF!,",",""))+1</f>
        <v>#REF!</v>
      </c>
    </row>
    <row r="223" spans="1:7">
      <c r="A223" s="5" t="s">
        <v>280</v>
      </c>
      <c r="B223" s="383"/>
      <c r="C223" s="217"/>
      <c r="D223" s="74"/>
      <c r="E223" s="16" t="str">
        <f t="shared" si="3"/>
        <v/>
      </c>
      <c r="F223" s="354" t="b">
        <f>IF(nume_candidat="",FALSE,ISNUMBER(SEARCH(nume_candidat,#REF!)))</f>
        <v>0</v>
      </c>
      <c r="G223" s="355" t="e">
        <f>LEN(#REF!)-LEN(SUBSTITUTE(#REF!,",",""))+1</f>
        <v>#REF!</v>
      </c>
    </row>
    <row r="224" spans="1:7">
      <c r="A224" s="5" t="s">
        <v>281</v>
      </c>
      <c r="B224" s="383"/>
      <c r="C224" s="217"/>
      <c r="D224" s="74"/>
      <c r="E224" s="16" t="str">
        <f t="shared" si="3"/>
        <v/>
      </c>
      <c r="F224" s="354" t="b">
        <f>IF(nume_candidat="",FALSE,ISNUMBER(SEARCH(nume_candidat,#REF!)))</f>
        <v>0</v>
      </c>
      <c r="G224" s="355" t="e">
        <f>LEN(#REF!)-LEN(SUBSTITUTE(#REF!,",",""))+1</f>
        <v>#REF!</v>
      </c>
    </row>
    <row r="225" spans="1:7">
      <c r="A225" s="5" t="s">
        <v>282</v>
      </c>
      <c r="B225" s="383"/>
      <c r="C225" s="217"/>
      <c r="D225" s="74"/>
      <c r="E225" s="16" t="str">
        <f t="shared" si="3"/>
        <v/>
      </c>
      <c r="F225" s="354" t="b">
        <f>IF(nume_candidat="",FALSE,ISNUMBER(SEARCH(nume_candidat,#REF!)))</f>
        <v>0</v>
      </c>
      <c r="G225" s="355" t="e">
        <f>LEN(#REF!)-LEN(SUBSTITUTE(#REF!,",",""))+1</f>
        <v>#REF!</v>
      </c>
    </row>
    <row r="226" spans="1:7">
      <c r="A226" s="5" t="s">
        <v>283</v>
      </c>
      <c r="B226" s="383"/>
      <c r="C226" s="217"/>
      <c r="D226" s="74"/>
      <c r="E226" s="16" t="str">
        <f t="shared" si="3"/>
        <v/>
      </c>
      <c r="F226" s="354" t="b">
        <f>IF(nume_candidat="",FALSE,ISNUMBER(SEARCH(nume_candidat,#REF!)))</f>
        <v>0</v>
      </c>
      <c r="G226" s="355" t="e">
        <f>LEN(#REF!)-LEN(SUBSTITUTE(#REF!,",",""))+1</f>
        <v>#REF!</v>
      </c>
    </row>
    <row r="227" spans="1:7">
      <c r="A227" s="5" t="s">
        <v>284</v>
      </c>
      <c r="B227" s="383"/>
      <c r="C227" s="217"/>
      <c r="D227" s="74"/>
      <c r="E227" s="16" t="str">
        <f t="shared" si="3"/>
        <v/>
      </c>
      <c r="F227" s="354" t="b">
        <f>IF(nume_candidat="",FALSE,ISNUMBER(SEARCH(nume_candidat,#REF!)))</f>
        <v>0</v>
      </c>
      <c r="G227" s="355" t="e">
        <f>LEN(#REF!)-LEN(SUBSTITUTE(#REF!,",",""))+1</f>
        <v>#REF!</v>
      </c>
    </row>
    <row r="228" spans="1:7">
      <c r="A228" s="5" t="s">
        <v>285</v>
      </c>
      <c r="B228" s="383"/>
      <c r="C228" s="217"/>
      <c r="D228" s="74"/>
      <c r="E228" s="16" t="str">
        <f t="shared" si="3"/>
        <v/>
      </c>
      <c r="F228" s="354" t="b">
        <f>IF(nume_candidat="",FALSE,ISNUMBER(SEARCH(nume_candidat,#REF!)))</f>
        <v>0</v>
      </c>
      <c r="G228" s="355" t="e">
        <f>LEN(#REF!)-LEN(SUBSTITUTE(#REF!,",",""))+1</f>
        <v>#REF!</v>
      </c>
    </row>
    <row r="229" spans="1:7">
      <c r="A229" s="5" t="s">
        <v>286</v>
      </c>
      <c r="B229" s="383"/>
      <c r="C229" s="217"/>
      <c r="D229" s="74"/>
      <c r="E229" s="16" t="str">
        <f t="shared" si="3"/>
        <v/>
      </c>
      <c r="F229" s="354" t="b">
        <f>IF(nume_candidat="",FALSE,ISNUMBER(SEARCH(nume_candidat,#REF!)))</f>
        <v>0</v>
      </c>
      <c r="G229" s="355" t="e">
        <f>LEN(#REF!)-LEN(SUBSTITUTE(#REF!,",",""))+1</f>
        <v>#REF!</v>
      </c>
    </row>
    <row r="230" spans="1:7">
      <c r="A230" s="5" t="s">
        <v>287</v>
      </c>
      <c r="B230" s="383"/>
      <c r="C230" s="217"/>
      <c r="D230" s="74"/>
      <c r="E230" s="16" t="str">
        <f t="shared" si="3"/>
        <v/>
      </c>
      <c r="F230" s="354" t="b">
        <f>IF(nume_candidat="",FALSE,ISNUMBER(SEARCH(nume_candidat,#REF!)))</f>
        <v>0</v>
      </c>
      <c r="G230" s="355" t="e">
        <f>LEN(#REF!)-LEN(SUBSTITUTE(#REF!,",",""))+1</f>
        <v>#REF!</v>
      </c>
    </row>
    <row r="231" spans="1:7">
      <c r="A231" s="5" t="s">
        <v>288</v>
      </c>
      <c r="B231" s="383"/>
      <c r="C231" s="217"/>
      <c r="D231" s="74"/>
      <c r="E231" s="16" t="str">
        <f t="shared" si="3"/>
        <v/>
      </c>
      <c r="F231" s="354" t="b">
        <f>IF(nume_candidat="",FALSE,ISNUMBER(SEARCH(nume_candidat,#REF!)))</f>
        <v>0</v>
      </c>
      <c r="G231" s="355" t="e">
        <f>LEN(#REF!)-LEN(SUBSTITUTE(#REF!,",",""))+1</f>
        <v>#REF!</v>
      </c>
    </row>
    <row r="232" spans="1:7">
      <c r="A232" s="5" t="s">
        <v>289</v>
      </c>
      <c r="B232" s="383"/>
      <c r="C232" s="217"/>
      <c r="D232" s="74"/>
      <c r="E232" s="16" t="str">
        <f t="shared" si="3"/>
        <v/>
      </c>
      <c r="F232" s="354" t="b">
        <f>IF(nume_candidat="",FALSE,ISNUMBER(SEARCH(nume_candidat,#REF!)))</f>
        <v>0</v>
      </c>
      <c r="G232" s="355" t="e">
        <f>LEN(#REF!)-LEN(SUBSTITUTE(#REF!,",",""))+1</f>
        <v>#REF!</v>
      </c>
    </row>
    <row r="233" spans="1:7">
      <c r="A233" s="5" t="s">
        <v>290</v>
      </c>
      <c r="B233" s="383"/>
      <c r="C233" s="217"/>
      <c r="D233" s="74"/>
      <c r="E233" s="16" t="str">
        <f t="shared" si="3"/>
        <v/>
      </c>
      <c r="F233" s="354" t="b">
        <f>IF(nume_candidat="",FALSE,ISNUMBER(SEARCH(nume_candidat,#REF!)))</f>
        <v>0</v>
      </c>
      <c r="G233" s="355" t="e">
        <f>LEN(#REF!)-LEN(SUBSTITUTE(#REF!,",",""))+1</f>
        <v>#REF!</v>
      </c>
    </row>
    <row r="234" spans="1:7">
      <c r="A234" s="5" t="s">
        <v>291</v>
      </c>
      <c r="B234" s="383"/>
      <c r="C234" s="217"/>
      <c r="D234" s="74"/>
      <c r="E234" s="16" t="str">
        <f t="shared" si="3"/>
        <v/>
      </c>
      <c r="F234" s="354" t="b">
        <f>IF(nume_candidat="",FALSE,ISNUMBER(SEARCH(nume_candidat,#REF!)))</f>
        <v>0</v>
      </c>
      <c r="G234" s="355" t="e">
        <f>LEN(#REF!)-LEN(SUBSTITUTE(#REF!,",",""))+1</f>
        <v>#REF!</v>
      </c>
    </row>
    <row r="235" spans="1:7">
      <c r="A235" s="5" t="s">
        <v>292</v>
      </c>
      <c r="B235" s="383"/>
      <c r="C235" s="217"/>
      <c r="D235" s="74"/>
      <c r="E235" s="16" t="str">
        <f t="shared" si="3"/>
        <v/>
      </c>
      <c r="F235" s="354" t="b">
        <f>IF(nume_candidat="",FALSE,ISNUMBER(SEARCH(nume_candidat,#REF!)))</f>
        <v>0</v>
      </c>
      <c r="G235" s="355" t="e">
        <f>LEN(#REF!)-LEN(SUBSTITUTE(#REF!,",",""))+1</f>
        <v>#REF!</v>
      </c>
    </row>
    <row r="236" spans="1:7">
      <c r="A236" s="5" t="s">
        <v>293</v>
      </c>
      <c r="B236" s="383"/>
      <c r="C236" s="217"/>
      <c r="D236" s="74"/>
      <c r="E236" s="16" t="str">
        <f t="shared" si="3"/>
        <v/>
      </c>
      <c r="F236" s="354" t="b">
        <f>IF(nume_candidat="",FALSE,ISNUMBER(SEARCH(nume_candidat,#REF!)))</f>
        <v>0</v>
      </c>
      <c r="G236" s="355" t="e">
        <f>LEN(#REF!)-LEN(SUBSTITUTE(#REF!,",",""))+1</f>
        <v>#REF!</v>
      </c>
    </row>
    <row r="237" spans="1:7">
      <c r="A237" s="5" t="s">
        <v>294</v>
      </c>
      <c r="B237" s="383"/>
      <c r="C237" s="217"/>
      <c r="D237" s="74"/>
      <c r="E237" s="16" t="str">
        <f t="shared" si="3"/>
        <v/>
      </c>
      <c r="F237" s="354" t="b">
        <f>IF(nume_candidat="",FALSE,ISNUMBER(SEARCH(nume_candidat,#REF!)))</f>
        <v>0</v>
      </c>
      <c r="G237" s="355" t="e">
        <f>LEN(#REF!)-LEN(SUBSTITUTE(#REF!,",",""))+1</f>
        <v>#REF!</v>
      </c>
    </row>
    <row r="238" spans="1:7">
      <c r="A238" s="5" t="s">
        <v>295</v>
      </c>
      <c r="B238" s="383"/>
      <c r="C238" s="217"/>
      <c r="D238" s="74"/>
      <c r="E238" s="16" t="str">
        <f t="shared" si="3"/>
        <v/>
      </c>
      <c r="F238" s="354" t="b">
        <f>IF(nume_candidat="",FALSE,ISNUMBER(SEARCH(nume_candidat,#REF!)))</f>
        <v>0</v>
      </c>
      <c r="G238" s="355" t="e">
        <f>LEN(#REF!)-LEN(SUBSTITUTE(#REF!,",",""))+1</f>
        <v>#REF!</v>
      </c>
    </row>
    <row r="239" spans="1:7">
      <c r="A239" s="5" t="s">
        <v>296</v>
      </c>
      <c r="B239" s="383"/>
      <c r="C239" s="217"/>
      <c r="D239" s="74"/>
      <c r="E239" s="16" t="str">
        <f t="shared" si="3"/>
        <v/>
      </c>
      <c r="F239" s="354" t="b">
        <f>IF(nume_candidat="",FALSE,ISNUMBER(SEARCH(nume_candidat,#REF!)))</f>
        <v>0</v>
      </c>
      <c r="G239" s="355" t="e">
        <f>LEN(#REF!)-LEN(SUBSTITUTE(#REF!,",",""))+1</f>
        <v>#REF!</v>
      </c>
    </row>
    <row r="240" spans="1:7">
      <c r="A240" s="5" t="s">
        <v>297</v>
      </c>
      <c r="B240" s="383"/>
      <c r="C240" s="217"/>
      <c r="D240" s="74"/>
      <c r="E240" s="16" t="str">
        <f t="shared" si="3"/>
        <v/>
      </c>
      <c r="F240" s="354" t="b">
        <f>IF(nume_candidat="",FALSE,ISNUMBER(SEARCH(nume_candidat,#REF!)))</f>
        <v>0</v>
      </c>
      <c r="G240" s="355" t="e">
        <f>LEN(#REF!)-LEN(SUBSTITUTE(#REF!,",",""))+1</f>
        <v>#REF!</v>
      </c>
    </row>
    <row r="241" spans="1:7">
      <c r="A241" s="5" t="s">
        <v>298</v>
      </c>
      <c r="B241" s="383"/>
      <c r="C241" s="217"/>
      <c r="D241" s="74"/>
      <c r="E241" s="16" t="str">
        <f t="shared" si="3"/>
        <v/>
      </c>
      <c r="F241" s="354" t="b">
        <f>IF(nume_candidat="",FALSE,ISNUMBER(SEARCH(nume_candidat,#REF!)))</f>
        <v>0</v>
      </c>
      <c r="G241" s="355" t="e">
        <f>LEN(#REF!)-LEN(SUBSTITUTE(#REF!,",",""))+1</f>
        <v>#REF!</v>
      </c>
    </row>
    <row r="242" spans="1:7">
      <c r="A242" s="5" t="s">
        <v>299</v>
      </c>
      <c r="B242" s="383"/>
      <c r="C242" s="217"/>
      <c r="D242" s="74"/>
      <c r="E242" s="16" t="str">
        <f t="shared" si="3"/>
        <v/>
      </c>
      <c r="F242" s="354" t="b">
        <f>IF(nume_candidat="",FALSE,ISNUMBER(SEARCH(nume_candidat,#REF!)))</f>
        <v>0</v>
      </c>
      <c r="G242" s="355" t="e">
        <f>LEN(#REF!)-LEN(SUBSTITUTE(#REF!,",",""))+1</f>
        <v>#REF!</v>
      </c>
    </row>
    <row r="243" spans="1:7">
      <c r="A243" s="5" t="s">
        <v>300</v>
      </c>
      <c r="B243" s="383"/>
      <c r="C243" s="217"/>
      <c r="D243" s="74"/>
      <c r="E243" s="16" t="str">
        <f t="shared" si="3"/>
        <v/>
      </c>
      <c r="F243" s="354" t="b">
        <f>IF(nume_candidat="",FALSE,ISNUMBER(SEARCH(nume_candidat,#REF!)))</f>
        <v>0</v>
      </c>
      <c r="G243" s="355" t="e">
        <f>LEN(#REF!)-LEN(SUBSTITUTE(#REF!,",",""))+1</f>
        <v>#REF!</v>
      </c>
    </row>
    <row r="244" spans="1:7">
      <c r="A244" s="5" t="s">
        <v>301</v>
      </c>
      <c r="B244" s="383"/>
      <c r="C244" s="217"/>
      <c r="D244" s="74"/>
      <c r="E244" s="16" t="str">
        <f t="shared" si="3"/>
        <v/>
      </c>
      <c r="F244" s="354" t="b">
        <f>IF(nume_candidat="",FALSE,ISNUMBER(SEARCH(nume_candidat,#REF!)))</f>
        <v>0</v>
      </c>
      <c r="G244" s="355" t="e">
        <f>LEN(#REF!)-LEN(SUBSTITUTE(#REF!,",",""))+1</f>
        <v>#REF!</v>
      </c>
    </row>
    <row r="245" spans="1:7">
      <c r="A245" s="5" t="s">
        <v>302</v>
      </c>
      <c r="B245" s="383"/>
      <c r="C245" s="217"/>
      <c r="D245" s="74"/>
      <c r="E245" s="16" t="str">
        <f t="shared" si="3"/>
        <v/>
      </c>
      <c r="F245" s="354" t="b">
        <f>IF(nume_candidat="",FALSE,ISNUMBER(SEARCH(nume_candidat,#REF!)))</f>
        <v>0</v>
      </c>
      <c r="G245" s="355" t="e">
        <f>LEN(#REF!)-LEN(SUBSTITUTE(#REF!,",",""))+1</f>
        <v>#REF!</v>
      </c>
    </row>
    <row r="246" spans="1:7">
      <c r="A246" s="5" t="s">
        <v>303</v>
      </c>
      <c r="B246" s="383"/>
      <c r="C246" s="217"/>
      <c r="D246" s="74"/>
      <c r="E246" s="16" t="str">
        <f t="shared" si="3"/>
        <v/>
      </c>
      <c r="F246" s="354" t="b">
        <f>IF(nume_candidat="",FALSE,ISNUMBER(SEARCH(nume_candidat,#REF!)))</f>
        <v>0</v>
      </c>
      <c r="G246" s="355" t="e">
        <f>LEN(#REF!)-LEN(SUBSTITUTE(#REF!,",",""))+1</f>
        <v>#REF!</v>
      </c>
    </row>
    <row r="247" spans="1:7">
      <c r="A247" s="5" t="s">
        <v>304</v>
      </c>
      <c r="B247" s="383"/>
      <c r="C247" s="217"/>
      <c r="D247" s="74"/>
      <c r="E247" s="16" t="str">
        <f t="shared" si="3"/>
        <v/>
      </c>
      <c r="F247" s="354" t="b">
        <f>IF(nume_candidat="",FALSE,ISNUMBER(SEARCH(nume_candidat,#REF!)))</f>
        <v>0</v>
      </c>
      <c r="G247" s="355" t="e">
        <f>LEN(#REF!)-LEN(SUBSTITUTE(#REF!,",",""))+1</f>
        <v>#REF!</v>
      </c>
    </row>
    <row r="248" spans="1:7">
      <c r="A248" s="5" t="s">
        <v>305</v>
      </c>
      <c r="B248" s="383"/>
      <c r="C248" s="217"/>
      <c r="D248" s="74"/>
      <c r="E248" s="16" t="str">
        <f t="shared" si="3"/>
        <v/>
      </c>
      <c r="F248" s="354" t="b">
        <f>IF(nume_candidat="",FALSE,ISNUMBER(SEARCH(nume_candidat,#REF!)))</f>
        <v>0</v>
      </c>
      <c r="G248" s="355" t="e">
        <f>LEN(#REF!)-LEN(SUBSTITUTE(#REF!,",",""))+1</f>
        <v>#REF!</v>
      </c>
    </row>
    <row r="249" spans="1:7">
      <c r="A249" s="5" t="s">
        <v>306</v>
      </c>
      <c r="B249" s="383"/>
      <c r="C249" s="217"/>
      <c r="D249" s="74"/>
      <c r="E249" s="16" t="str">
        <f t="shared" si="3"/>
        <v/>
      </c>
      <c r="F249" s="354" t="b">
        <f>IF(nume_candidat="",FALSE,ISNUMBER(SEARCH(nume_candidat,#REF!)))</f>
        <v>0</v>
      </c>
      <c r="G249" s="355" t="e">
        <f>LEN(#REF!)-LEN(SUBSTITUTE(#REF!,",",""))+1</f>
        <v>#REF!</v>
      </c>
    </row>
    <row r="250" spans="1:7">
      <c r="A250" s="5" t="s">
        <v>307</v>
      </c>
      <c r="B250" s="383"/>
      <c r="C250" s="217"/>
      <c r="D250" s="74"/>
      <c r="E250" s="16" t="str">
        <f t="shared" si="3"/>
        <v/>
      </c>
      <c r="F250" s="354" t="b">
        <f>IF(nume_candidat="",FALSE,ISNUMBER(SEARCH(nume_candidat,#REF!)))</f>
        <v>0</v>
      </c>
      <c r="G250" s="355" t="e">
        <f>LEN(#REF!)-LEN(SUBSTITUTE(#REF!,",",""))+1</f>
        <v>#REF!</v>
      </c>
    </row>
    <row r="251" spans="1:7">
      <c r="A251" s="5" t="s">
        <v>308</v>
      </c>
      <c r="B251" s="383"/>
      <c r="C251" s="217"/>
      <c r="D251" s="74"/>
      <c r="E251" s="16" t="str">
        <f t="shared" si="3"/>
        <v/>
      </c>
      <c r="F251" s="354" t="b">
        <f>IF(nume_candidat="",FALSE,ISNUMBER(SEARCH(nume_candidat,#REF!)))</f>
        <v>0</v>
      </c>
      <c r="G251" s="355" t="e">
        <f>LEN(#REF!)-LEN(SUBSTITUTE(#REF!,",",""))+1</f>
        <v>#REF!</v>
      </c>
    </row>
    <row r="252" spans="1:7">
      <c r="A252" s="5" t="s">
        <v>309</v>
      </c>
      <c r="B252" s="383"/>
      <c r="C252" s="217"/>
      <c r="D252" s="74"/>
      <c r="E252" s="16" t="str">
        <f t="shared" si="3"/>
        <v/>
      </c>
      <c r="F252" s="354" t="b">
        <f>IF(nume_candidat="",FALSE,ISNUMBER(SEARCH(nume_candidat,#REF!)))</f>
        <v>0</v>
      </c>
      <c r="G252" s="355" t="e">
        <f>LEN(#REF!)-LEN(SUBSTITUTE(#REF!,",",""))+1</f>
        <v>#REF!</v>
      </c>
    </row>
    <row r="253" spans="1:7">
      <c r="A253" s="5" t="s">
        <v>310</v>
      </c>
      <c r="B253" s="383"/>
      <c r="C253" s="217"/>
      <c r="D253" s="74"/>
      <c r="E253" s="16" t="str">
        <f t="shared" si="3"/>
        <v/>
      </c>
      <c r="F253" s="354" t="b">
        <f>IF(nume_candidat="",FALSE,ISNUMBER(SEARCH(nume_candidat,#REF!)))</f>
        <v>0</v>
      </c>
      <c r="G253" s="355" t="e">
        <f>LEN(#REF!)-LEN(SUBSTITUTE(#REF!,",",""))+1</f>
        <v>#REF!</v>
      </c>
    </row>
    <row r="254" spans="1:7">
      <c r="A254" s="5" t="s">
        <v>311</v>
      </c>
      <c r="B254" s="383"/>
      <c r="C254" s="217"/>
      <c r="D254" s="74"/>
      <c r="E254" s="16" t="str">
        <f t="shared" si="3"/>
        <v/>
      </c>
      <c r="F254" s="354" t="b">
        <f>IF(nume_candidat="",FALSE,ISNUMBER(SEARCH(nume_candidat,#REF!)))</f>
        <v>0</v>
      </c>
      <c r="G254" s="355" t="e">
        <f>LEN(#REF!)-LEN(SUBSTITUTE(#REF!,",",""))+1</f>
        <v>#REF!</v>
      </c>
    </row>
    <row r="255" spans="1:7">
      <c r="A255" s="5" t="s">
        <v>312</v>
      </c>
      <c r="B255" s="383"/>
      <c r="C255" s="217"/>
      <c r="D255" s="74"/>
      <c r="E255" s="16" t="str">
        <f t="shared" si="3"/>
        <v/>
      </c>
      <c r="F255" s="354" t="b">
        <f>IF(nume_candidat="",FALSE,ISNUMBER(SEARCH(nume_candidat,#REF!)))</f>
        <v>0</v>
      </c>
      <c r="G255" s="355" t="e">
        <f>LEN(#REF!)-LEN(SUBSTITUTE(#REF!,",",""))+1</f>
        <v>#REF!</v>
      </c>
    </row>
    <row r="256" spans="1:7">
      <c r="A256" s="5" t="s">
        <v>313</v>
      </c>
      <c r="B256" s="383"/>
      <c r="C256" s="217"/>
      <c r="D256" s="74"/>
      <c r="E256" s="16" t="str">
        <f t="shared" si="3"/>
        <v/>
      </c>
      <c r="F256" s="354" t="b">
        <f>IF(nume_candidat="",FALSE,ISNUMBER(SEARCH(nume_candidat,#REF!)))</f>
        <v>0</v>
      </c>
      <c r="G256" s="355" t="e">
        <f>LEN(#REF!)-LEN(SUBSTITUTE(#REF!,",",""))+1</f>
        <v>#REF!</v>
      </c>
    </row>
    <row r="257" spans="1:7">
      <c r="A257" s="5" t="s">
        <v>314</v>
      </c>
      <c r="B257" s="383"/>
      <c r="C257" s="217"/>
      <c r="D257" s="74"/>
      <c r="E257" s="16" t="str">
        <f t="shared" si="3"/>
        <v/>
      </c>
      <c r="F257" s="354" t="b">
        <f>IF(nume_candidat="",FALSE,ISNUMBER(SEARCH(nume_candidat,#REF!)))</f>
        <v>0</v>
      </c>
      <c r="G257" s="355" t="e">
        <f>LEN(#REF!)-LEN(SUBSTITUTE(#REF!,",",""))+1</f>
        <v>#REF!</v>
      </c>
    </row>
    <row r="258" spans="1:7">
      <c r="A258" s="5" t="s">
        <v>315</v>
      </c>
      <c r="B258" s="383"/>
      <c r="C258" s="217"/>
      <c r="D258" s="74"/>
      <c r="E258" s="16" t="str">
        <f t="shared" si="3"/>
        <v/>
      </c>
      <c r="F258" s="354" t="b">
        <f>IF(nume_candidat="",FALSE,ISNUMBER(SEARCH(nume_candidat,#REF!)))</f>
        <v>0</v>
      </c>
      <c r="G258" s="355" t="e">
        <f>LEN(#REF!)-LEN(SUBSTITUTE(#REF!,",",""))+1</f>
        <v>#REF!</v>
      </c>
    </row>
    <row r="259" spans="1:7">
      <c r="A259" s="5" t="s">
        <v>316</v>
      </c>
      <c r="B259" s="383"/>
      <c r="C259" s="217"/>
      <c r="D259" s="74"/>
      <c r="E259" s="16" t="str">
        <f t="shared" si="3"/>
        <v/>
      </c>
      <c r="F259" s="354" t="b">
        <f>IF(nume_candidat="",FALSE,ISNUMBER(SEARCH(nume_candidat,#REF!)))</f>
        <v>0</v>
      </c>
      <c r="G259" s="355" t="e">
        <f>LEN(#REF!)-LEN(SUBSTITUTE(#REF!,",",""))+1</f>
        <v>#REF!</v>
      </c>
    </row>
    <row r="260" spans="1:7">
      <c r="A260" s="290"/>
      <c r="B260" s="385"/>
      <c r="C260" s="290"/>
      <c r="D260" s="290"/>
      <c r="E260" s="290"/>
    </row>
    <row r="261" spans="1:7">
      <c r="A261" s="290"/>
      <c r="B261" s="385"/>
      <c r="C261" s="290"/>
      <c r="D261" s="290"/>
      <c r="E261" s="290"/>
    </row>
    <row r="262" spans="1:7">
      <c r="A262" s="290"/>
      <c r="B262" s="385"/>
      <c r="C262" s="290"/>
      <c r="D262" s="290"/>
      <c r="E262" s="290"/>
    </row>
    <row r="263" spans="1:7">
      <c r="A263" s="290"/>
      <c r="B263" s="385"/>
      <c r="C263" s="290"/>
      <c r="D263" s="290"/>
      <c r="E263" s="290"/>
    </row>
    <row r="264" spans="1:7">
      <c r="A264" s="290"/>
      <c r="B264" s="385"/>
      <c r="C264" s="290"/>
      <c r="D264" s="290"/>
      <c r="E264" s="290"/>
    </row>
    <row r="265" spans="1:7">
      <c r="A265" s="290"/>
      <c r="B265" s="385"/>
      <c r="C265" s="290"/>
      <c r="D265" s="290"/>
      <c r="E265" s="290"/>
    </row>
    <row r="266" spans="1:7">
      <c r="A266" s="290"/>
      <c r="B266" s="385"/>
      <c r="C266" s="290"/>
      <c r="D266" s="290"/>
      <c r="E266" s="290"/>
    </row>
    <row r="267" spans="1:7">
      <c r="A267" s="290"/>
      <c r="B267" s="385"/>
      <c r="C267" s="290"/>
      <c r="D267" s="290"/>
      <c r="E267" s="290"/>
    </row>
    <row r="268" spans="1:7">
      <c r="A268" s="290"/>
      <c r="B268" s="385"/>
      <c r="C268" s="290"/>
      <c r="D268" s="290"/>
      <c r="E268" s="290"/>
    </row>
    <row r="269" spans="1:7">
      <c r="A269" s="290"/>
      <c r="B269" s="385"/>
      <c r="C269" s="290"/>
      <c r="D269" s="290"/>
      <c r="E269" s="290"/>
    </row>
    <row r="270" spans="1:7">
      <c r="A270" s="290"/>
      <c r="B270" s="385"/>
      <c r="C270" s="290"/>
      <c r="D270" s="290"/>
      <c r="E270" s="290"/>
    </row>
    <row r="271" spans="1:7">
      <c r="A271" s="290"/>
      <c r="B271" s="385"/>
      <c r="C271" s="290"/>
      <c r="D271" s="290"/>
      <c r="E271" s="290"/>
    </row>
    <row r="272" spans="1:7">
      <c r="A272" s="290"/>
      <c r="B272" s="385"/>
      <c r="C272" s="290"/>
      <c r="D272" s="290"/>
      <c r="E272" s="290"/>
    </row>
    <row r="273" spans="1:5">
      <c r="A273" s="290"/>
      <c r="B273" s="385"/>
      <c r="C273" s="290"/>
      <c r="D273" s="290"/>
      <c r="E273" s="290"/>
    </row>
    <row r="274" spans="1:5">
      <c r="A274" s="290"/>
      <c r="B274" s="385"/>
      <c r="C274" s="290"/>
      <c r="D274" s="290"/>
      <c r="E274" s="290"/>
    </row>
    <row r="275" spans="1:5">
      <c r="A275" s="290"/>
      <c r="B275" s="385"/>
      <c r="C275" s="290"/>
      <c r="D275" s="290"/>
      <c r="E275" s="290"/>
    </row>
    <row r="276" spans="1:5">
      <c r="A276" s="290"/>
      <c r="B276" s="385"/>
      <c r="C276" s="290"/>
      <c r="D276" s="290"/>
      <c r="E276" s="290"/>
    </row>
    <row r="277" spans="1:5">
      <c r="A277" s="290"/>
      <c r="B277" s="385"/>
      <c r="C277" s="290"/>
      <c r="D277" s="290"/>
      <c r="E277" s="290"/>
    </row>
    <row r="278" spans="1:5">
      <c r="A278" s="290"/>
      <c r="B278" s="385"/>
      <c r="C278" s="290"/>
      <c r="D278" s="290"/>
      <c r="E278" s="290"/>
    </row>
    <row r="279" spans="1:5">
      <c r="A279" s="290"/>
      <c r="B279" s="385"/>
      <c r="C279" s="290"/>
      <c r="D279" s="290"/>
      <c r="E279" s="290"/>
    </row>
    <row r="280" spans="1:5">
      <c r="A280" s="290"/>
      <c r="B280" s="385"/>
      <c r="C280" s="290"/>
      <c r="D280" s="290"/>
      <c r="E280" s="290"/>
    </row>
    <row r="281" spans="1:5">
      <c r="A281" s="290"/>
      <c r="B281" s="385"/>
      <c r="C281" s="290"/>
      <c r="D281" s="290"/>
      <c r="E281" s="290"/>
    </row>
    <row r="282" spans="1:5">
      <c r="A282" s="290"/>
      <c r="B282" s="385"/>
      <c r="C282" s="290"/>
      <c r="D282" s="290"/>
      <c r="E282" s="290"/>
    </row>
    <row r="283" spans="1:5">
      <c r="A283" s="290"/>
      <c r="B283" s="385"/>
      <c r="C283" s="290"/>
      <c r="D283" s="290"/>
      <c r="E283" s="290"/>
    </row>
    <row r="284" spans="1:5">
      <c r="A284" s="290"/>
      <c r="B284" s="385"/>
      <c r="C284" s="290"/>
      <c r="D284" s="290"/>
      <c r="E284" s="290"/>
    </row>
    <row r="285" spans="1:5">
      <c r="A285" s="290"/>
      <c r="B285" s="385"/>
      <c r="C285" s="290"/>
      <c r="D285" s="290"/>
      <c r="E285" s="290"/>
    </row>
    <row r="286" spans="1:5">
      <c r="A286" s="290"/>
      <c r="B286" s="385"/>
      <c r="C286" s="290"/>
      <c r="D286" s="290"/>
      <c r="E286" s="290"/>
    </row>
    <row r="287" spans="1:5">
      <c r="A287" s="290"/>
      <c r="B287" s="385"/>
      <c r="C287" s="290"/>
      <c r="D287" s="290"/>
      <c r="E287" s="290"/>
    </row>
    <row r="288" spans="1:5">
      <c r="A288" s="290"/>
      <c r="B288" s="385"/>
      <c r="C288" s="290"/>
      <c r="D288" s="290"/>
      <c r="E288" s="290"/>
    </row>
    <row r="289" spans="1:5">
      <c r="A289" s="290"/>
      <c r="B289" s="385"/>
      <c r="C289" s="290"/>
      <c r="D289" s="290"/>
      <c r="E289" s="290"/>
    </row>
    <row r="290" spans="1:5">
      <c r="A290" s="290"/>
      <c r="B290" s="385"/>
      <c r="C290" s="290"/>
      <c r="D290" s="290"/>
      <c r="E290" s="290"/>
    </row>
    <row r="291" spans="1:5">
      <c r="A291" s="290"/>
      <c r="B291" s="385"/>
      <c r="C291" s="290"/>
      <c r="D291" s="290"/>
      <c r="E291" s="290"/>
    </row>
    <row r="292" spans="1:5">
      <c r="A292" s="290"/>
      <c r="B292" s="385"/>
      <c r="C292" s="290"/>
      <c r="D292" s="290"/>
      <c r="E292" s="290"/>
    </row>
    <row r="293" spans="1:5">
      <c r="A293" s="290"/>
      <c r="B293" s="385"/>
      <c r="C293" s="290"/>
      <c r="D293" s="290"/>
      <c r="E293" s="290"/>
    </row>
    <row r="294" spans="1:5">
      <c r="A294" s="290"/>
      <c r="B294" s="385"/>
      <c r="C294" s="290"/>
      <c r="D294" s="290"/>
      <c r="E294" s="290"/>
    </row>
    <row r="295" spans="1:5">
      <c r="A295" s="290"/>
      <c r="B295" s="385"/>
      <c r="C295" s="290"/>
      <c r="D295" s="290"/>
      <c r="E295" s="290"/>
    </row>
    <row r="296" spans="1:5">
      <c r="A296" s="290"/>
      <c r="B296" s="385"/>
      <c r="C296" s="290"/>
      <c r="D296" s="290"/>
      <c r="E296" s="290"/>
    </row>
    <row r="297" spans="1:5">
      <c r="A297" s="290"/>
      <c r="B297" s="385"/>
      <c r="C297" s="290"/>
      <c r="D297" s="290"/>
      <c r="E297" s="290"/>
    </row>
    <row r="298" spans="1:5">
      <c r="A298" s="290"/>
      <c r="B298" s="385"/>
      <c r="C298" s="290"/>
      <c r="D298" s="290"/>
      <c r="E298" s="290"/>
    </row>
    <row r="299" spans="1:5">
      <c r="A299" s="290"/>
      <c r="B299" s="385"/>
      <c r="C299" s="290"/>
      <c r="D299" s="290"/>
      <c r="E299" s="290"/>
    </row>
    <row r="300" spans="1:5">
      <c r="A300" s="290"/>
      <c r="B300" s="385"/>
      <c r="C300" s="290"/>
      <c r="D300" s="290"/>
      <c r="E300" s="290"/>
    </row>
    <row r="301" spans="1:5">
      <c r="A301" s="290"/>
      <c r="B301" s="385"/>
      <c r="C301" s="290"/>
      <c r="D301" s="290"/>
      <c r="E301" s="290"/>
    </row>
    <row r="302" spans="1:5">
      <c r="A302" s="290"/>
      <c r="B302" s="385"/>
      <c r="C302" s="290"/>
      <c r="D302" s="290"/>
      <c r="E302" s="290"/>
    </row>
    <row r="303" spans="1:5">
      <c r="A303" s="290"/>
      <c r="B303" s="385"/>
      <c r="C303" s="290"/>
      <c r="D303" s="290"/>
      <c r="E303" s="290"/>
    </row>
    <row r="304" spans="1:5">
      <c r="A304" s="290"/>
      <c r="B304" s="385"/>
      <c r="C304" s="290"/>
      <c r="D304" s="290"/>
      <c r="E304" s="290"/>
    </row>
    <row r="305" spans="1:5">
      <c r="A305" s="290"/>
      <c r="B305" s="385"/>
      <c r="C305" s="290"/>
      <c r="D305" s="290"/>
      <c r="E305" s="290"/>
    </row>
    <row r="306" spans="1:5">
      <c r="A306" s="290"/>
      <c r="B306" s="385"/>
      <c r="C306" s="290"/>
      <c r="D306" s="290"/>
      <c r="E306" s="290"/>
    </row>
    <row r="307" spans="1:5">
      <c r="A307" s="290"/>
      <c r="B307" s="385"/>
      <c r="C307" s="290"/>
      <c r="D307" s="290"/>
      <c r="E307" s="290"/>
    </row>
    <row r="308" spans="1:5">
      <c r="A308" s="290"/>
      <c r="B308" s="385"/>
      <c r="C308" s="290"/>
      <c r="D308" s="290"/>
      <c r="E308" s="290"/>
    </row>
    <row r="309" spans="1:5">
      <c r="A309" s="290"/>
      <c r="B309" s="385"/>
      <c r="C309" s="290"/>
      <c r="D309" s="290"/>
      <c r="E309" s="290"/>
    </row>
    <row r="310" spans="1:5">
      <c r="A310" s="290"/>
      <c r="B310" s="385"/>
      <c r="C310" s="290"/>
      <c r="D310" s="290"/>
      <c r="E310" s="290"/>
    </row>
    <row r="311" spans="1:5">
      <c r="A311" s="290"/>
      <c r="B311" s="385"/>
      <c r="C311" s="290"/>
      <c r="D311" s="290"/>
      <c r="E311" s="290"/>
    </row>
    <row r="312" spans="1:5">
      <c r="A312" s="290"/>
      <c r="B312" s="385"/>
      <c r="C312" s="290"/>
      <c r="D312" s="290"/>
      <c r="E312" s="290"/>
    </row>
    <row r="313" spans="1:5">
      <c r="A313" s="290"/>
      <c r="B313" s="385"/>
      <c r="C313" s="290"/>
      <c r="D313" s="290"/>
      <c r="E313" s="290"/>
    </row>
    <row r="314" spans="1:5">
      <c r="A314" s="290"/>
      <c r="B314" s="385"/>
      <c r="C314" s="290"/>
      <c r="D314" s="290"/>
      <c r="E314" s="290"/>
    </row>
    <row r="315" spans="1:5">
      <c r="A315" s="290"/>
      <c r="B315" s="385"/>
      <c r="C315" s="290"/>
      <c r="D315" s="290"/>
      <c r="E315" s="290"/>
    </row>
    <row r="316" spans="1:5">
      <c r="A316" s="290"/>
      <c r="B316" s="385"/>
      <c r="C316" s="290"/>
      <c r="D316" s="290"/>
      <c r="E316" s="290"/>
    </row>
    <row r="317" spans="1:5">
      <c r="A317" s="290"/>
      <c r="B317" s="385"/>
      <c r="C317" s="290"/>
      <c r="D317" s="290"/>
      <c r="E317" s="290"/>
    </row>
    <row r="318" spans="1:5">
      <c r="A318" s="290"/>
      <c r="B318" s="385"/>
      <c r="C318" s="290"/>
      <c r="D318" s="290"/>
      <c r="E318" s="290"/>
    </row>
    <row r="319" spans="1:5">
      <c r="A319" s="290"/>
      <c r="B319" s="385"/>
      <c r="C319" s="290"/>
      <c r="D319" s="290"/>
      <c r="E319" s="290"/>
    </row>
    <row r="320" spans="1:5">
      <c r="A320" s="290"/>
      <c r="B320" s="385"/>
      <c r="C320" s="290"/>
      <c r="D320" s="290"/>
      <c r="E320" s="290"/>
    </row>
    <row r="321" spans="1:5">
      <c r="A321" s="290"/>
      <c r="B321" s="385"/>
      <c r="C321" s="290"/>
      <c r="D321" s="290"/>
      <c r="E321" s="290"/>
    </row>
    <row r="322" spans="1:5">
      <c r="A322" s="290"/>
      <c r="B322" s="385"/>
      <c r="C322" s="290"/>
      <c r="D322" s="290"/>
      <c r="E322" s="290"/>
    </row>
    <row r="323" spans="1:5">
      <c r="A323" s="290"/>
      <c r="B323" s="385"/>
      <c r="C323" s="290"/>
      <c r="D323" s="290"/>
      <c r="E323" s="290"/>
    </row>
    <row r="324" spans="1:5">
      <c r="A324" s="290"/>
      <c r="B324" s="385"/>
      <c r="C324" s="290"/>
      <c r="D324" s="290"/>
      <c r="E324" s="290"/>
    </row>
    <row r="325" spans="1:5">
      <c r="A325" s="290"/>
      <c r="B325" s="385"/>
      <c r="C325" s="290"/>
      <c r="D325" s="290"/>
      <c r="E325" s="290"/>
    </row>
    <row r="326" spans="1:5">
      <c r="A326" s="290"/>
      <c r="B326" s="385"/>
      <c r="C326" s="290"/>
      <c r="D326" s="290"/>
      <c r="E326" s="290"/>
    </row>
    <row r="327" spans="1:5">
      <c r="A327" s="290"/>
      <c r="B327" s="385"/>
      <c r="C327" s="290"/>
      <c r="D327" s="290"/>
      <c r="E327" s="290"/>
    </row>
    <row r="328" spans="1:5">
      <c r="A328" s="290"/>
      <c r="B328" s="385"/>
      <c r="C328" s="290"/>
      <c r="D328" s="290"/>
      <c r="E328" s="290"/>
    </row>
    <row r="329" spans="1:5">
      <c r="A329" s="290"/>
      <c r="B329" s="385"/>
      <c r="C329" s="290"/>
      <c r="D329" s="290"/>
      <c r="E329" s="290"/>
    </row>
    <row r="330" spans="1:5">
      <c r="A330" s="290"/>
      <c r="B330" s="385"/>
      <c r="C330" s="290"/>
      <c r="D330" s="290"/>
      <c r="E330" s="290"/>
    </row>
    <row r="331" spans="1:5">
      <c r="A331" s="290"/>
      <c r="B331" s="385"/>
      <c r="C331" s="290"/>
      <c r="D331" s="290"/>
      <c r="E331" s="290"/>
    </row>
    <row r="332" spans="1:5">
      <c r="A332" s="290"/>
      <c r="B332" s="385"/>
      <c r="C332" s="290"/>
      <c r="D332" s="290"/>
      <c r="E332" s="290"/>
    </row>
    <row r="333" spans="1:5">
      <c r="A333" s="290"/>
      <c r="B333" s="385"/>
      <c r="C333" s="290"/>
      <c r="D333" s="290"/>
      <c r="E333" s="290"/>
    </row>
    <row r="334" spans="1:5">
      <c r="A334" s="290"/>
      <c r="B334" s="385"/>
      <c r="C334" s="290"/>
      <c r="D334" s="290"/>
      <c r="E334" s="290"/>
    </row>
    <row r="335" spans="1:5">
      <c r="A335" s="290"/>
      <c r="B335" s="385"/>
      <c r="C335" s="290"/>
      <c r="D335" s="290"/>
      <c r="E335" s="290"/>
    </row>
    <row r="336" spans="1:5">
      <c r="A336" s="290"/>
      <c r="B336" s="385"/>
      <c r="C336" s="290"/>
      <c r="D336" s="290"/>
      <c r="E336" s="290"/>
    </row>
    <row r="337" spans="1:5">
      <c r="A337" s="290"/>
      <c r="B337" s="385"/>
      <c r="C337" s="290"/>
      <c r="D337" s="290"/>
      <c r="E337" s="290"/>
    </row>
    <row r="338" spans="1:5">
      <c r="A338" s="290"/>
      <c r="B338" s="385"/>
      <c r="C338" s="290"/>
      <c r="D338" s="290"/>
      <c r="E338" s="290"/>
    </row>
    <row r="339" spans="1:5">
      <c r="A339" s="290"/>
      <c r="B339" s="385"/>
      <c r="C339" s="290"/>
      <c r="D339" s="290"/>
      <c r="E339" s="290"/>
    </row>
    <row r="340" spans="1:5">
      <c r="A340" s="290"/>
      <c r="B340" s="385"/>
      <c r="C340" s="290"/>
      <c r="D340" s="290"/>
      <c r="E340" s="290"/>
    </row>
    <row r="341" spans="1:5">
      <c r="A341" s="290"/>
      <c r="B341" s="385"/>
      <c r="C341" s="290"/>
      <c r="D341" s="290"/>
      <c r="E341" s="290"/>
    </row>
    <row r="342" spans="1:5">
      <c r="A342" s="290"/>
      <c r="B342" s="385"/>
      <c r="C342" s="290"/>
      <c r="D342" s="290"/>
      <c r="E342" s="290"/>
    </row>
    <row r="343" spans="1:5">
      <c r="A343" s="290"/>
      <c r="B343" s="385"/>
      <c r="C343" s="290"/>
      <c r="D343" s="290"/>
      <c r="E343" s="290"/>
    </row>
    <row r="344" spans="1:5">
      <c r="A344" s="290"/>
      <c r="B344" s="385"/>
      <c r="C344" s="290"/>
      <c r="D344" s="290"/>
      <c r="E344" s="290"/>
    </row>
    <row r="345" spans="1:5">
      <c r="A345" s="290"/>
      <c r="B345" s="385"/>
      <c r="C345" s="290"/>
      <c r="D345" s="290"/>
      <c r="E345" s="290"/>
    </row>
    <row r="346" spans="1:5">
      <c r="A346" s="290"/>
      <c r="B346" s="385"/>
      <c r="C346" s="290"/>
      <c r="D346" s="290"/>
      <c r="E346" s="290"/>
    </row>
    <row r="347" spans="1:5">
      <c r="A347" s="290"/>
      <c r="B347" s="385"/>
      <c r="C347" s="290"/>
      <c r="D347" s="290"/>
      <c r="E347" s="290"/>
    </row>
    <row r="348" spans="1:5">
      <c r="A348" s="290"/>
      <c r="B348" s="385"/>
      <c r="C348" s="290"/>
      <c r="D348" s="290"/>
      <c r="E348" s="290"/>
    </row>
    <row r="349" spans="1:5">
      <c r="A349" s="290"/>
      <c r="B349" s="385"/>
      <c r="C349" s="290"/>
      <c r="D349" s="290"/>
      <c r="E349" s="290"/>
    </row>
    <row r="350" spans="1:5">
      <c r="A350" s="290"/>
      <c r="B350" s="385"/>
      <c r="C350" s="290"/>
      <c r="D350" s="290"/>
      <c r="E350" s="290"/>
    </row>
    <row r="351" spans="1:5">
      <c r="A351" s="290"/>
      <c r="B351" s="385"/>
      <c r="C351" s="290"/>
      <c r="D351" s="290"/>
      <c r="E351" s="290"/>
    </row>
    <row r="352" spans="1:5">
      <c r="A352" s="290"/>
      <c r="B352" s="385"/>
      <c r="C352" s="290"/>
      <c r="D352" s="290"/>
      <c r="E352" s="290"/>
    </row>
    <row r="353" spans="1:5">
      <c r="A353" s="290"/>
      <c r="B353" s="385"/>
      <c r="C353" s="290"/>
      <c r="D353" s="290"/>
      <c r="E353" s="290"/>
    </row>
    <row r="354" spans="1:5">
      <c r="A354" s="290"/>
      <c r="B354" s="385"/>
      <c r="C354" s="290"/>
      <c r="D354" s="290"/>
      <c r="E354" s="290"/>
    </row>
    <row r="355" spans="1:5">
      <c r="A355" s="290"/>
      <c r="B355" s="385"/>
      <c r="C355" s="290"/>
      <c r="D355" s="290"/>
      <c r="E355" s="290"/>
    </row>
    <row r="356" spans="1:5">
      <c r="A356" s="290"/>
      <c r="B356" s="385"/>
      <c r="C356" s="290"/>
      <c r="D356" s="290"/>
      <c r="E356" s="290"/>
    </row>
    <row r="357" spans="1:5">
      <c r="A357" s="290"/>
      <c r="B357" s="385"/>
      <c r="C357" s="290"/>
      <c r="D357" s="290"/>
      <c r="E357" s="290"/>
    </row>
    <row r="358" spans="1:5">
      <c r="A358" s="290"/>
      <c r="B358" s="385"/>
      <c r="C358" s="290"/>
      <c r="D358" s="290"/>
      <c r="E358" s="290"/>
    </row>
    <row r="359" spans="1:5">
      <c r="A359" s="290"/>
      <c r="B359" s="385"/>
      <c r="C359" s="290"/>
      <c r="D359" s="290"/>
      <c r="E359" s="290"/>
    </row>
    <row r="360" spans="1:5">
      <c r="A360" s="290"/>
      <c r="B360" s="385"/>
      <c r="C360" s="290"/>
      <c r="D360" s="290"/>
      <c r="E360" s="290"/>
    </row>
    <row r="361" spans="1:5">
      <c r="A361" s="290"/>
      <c r="B361" s="385"/>
      <c r="C361" s="290"/>
      <c r="D361" s="290"/>
      <c r="E361" s="290"/>
    </row>
    <row r="362" spans="1:5">
      <c r="A362" s="290"/>
      <c r="B362" s="385"/>
      <c r="C362" s="290"/>
      <c r="D362" s="290"/>
      <c r="E362" s="290"/>
    </row>
    <row r="363" spans="1:5">
      <c r="A363" s="290"/>
      <c r="B363" s="385"/>
      <c r="C363" s="290"/>
      <c r="D363" s="290"/>
      <c r="E363" s="290"/>
    </row>
    <row r="364" spans="1:5">
      <c r="A364" s="290"/>
      <c r="B364" s="385"/>
      <c r="C364" s="290"/>
      <c r="D364" s="290"/>
      <c r="E364" s="290"/>
    </row>
    <row r="365" spans="1:5">
      <c r="A365" s="290"/>
      <c r="B365" s="385"/>
      <c r="C365" s="290"/>
      <c r="D365" s="290"/>
      <c r="E365" s="290"/>
    </row>
    <row r="366" spans="1:5">
      <c r="A366" s="290"/>
      <c r="B366" s="385"/>
      <c r="C366" s="290"/>
      <c r="D366" s="290"/>
      <c r="E366" s="290"/>
    </row>
    <row r="367" spans="1:5">
      <c r="A367" s="290"/>
      <c r="B367" s="385"/>
      <c r="C367" s="290"/>
      <c r="D367" s="290"/>
      <c r="E367" s="290"/>
    </row>
    <row r="368" spans="1:5">
      <c r="A368" s="290"/>
      <c r="B368" s="385"/>
      <c r="C368" s="290"/>
      <c r="D368" s="290"/>
      <c r="E368" s="290"/>
    </row>
    <row r="369" spans="1:5">
      <c r="A369" s="290"/>
      <c r="B369" s="385"/>
      <c r="C369" s="290"/>
      <c r="D369" s="290"/>
      <c r="E369" s="290"/>
    </row>
    <row r="370" spans="1:5">
      <c r="A370" s="290"/>
      <c r="B370" s="385"/>
      <c r="C370" s="290"/>
      <c r="D370" s="290"/>
      <c r="E370" s="290"/>
    </row>
    <row r="371" spans="1:5">
      <c r="A371" s="290"/>
      <c r="B371" s="385"/>
      <c r="C371" s="290"/>
      <c r="D371" s="290"/>
      <c r="E371" s="290"/>
    </row>
    <row r="372" spans="1:5">
      <c r="A372" s="290"/>
      <c r="B372" s="385"/>
      <c r="C372" s="290"/>
      <c r="D372" s="290"/>
      <c r="E372" s="290"/>
    </row>
    <row r="373" spans="1:5">
      <c r="A373" s="290"/>
      <c r="B373" s="385"/>
      <c r="C373" s="290"/>
      <c r="D373" s="290"/>
      <c r="E373" s="290"/>
    </row>
    <row r="374" spans="1:5">
      <c r="A374" s="290"/>
      <c r="B374" s="385"/>
      <c r="C374" s="290"/>
      <c r="D374" s="290"/>
      <c r="E374" s="290"/>
    </row>
    <row r="375" spans="1:5">
      <c r="A375" s="290"/>
      <c r="B375" s="385"/>
      <c r="C375" s="290"/>
      <c r="D375" s="290"/>
      <c r="E375" s="290"/>
    </row>
    <row r="376" spans="1:5">
      <c r="A376" s="290"/>
      <c r="B376" s="385"/>
      <c r="C376" s="290"/>
      <c r="D376" s="290"/>
      <c r="E376" s="290"/>
    </row>
    <row r="377" spans="1:5">
      <c r="A377" s="290"/>
      <c r="B377" s="385"/>
      <c r="C377" s="290"/>
      <c r="D377" s="290"/>
      <c r="E377" s="290"/>
    </row>
    <row r="378" spans="1:5">
      <c r="A378" s="290"/>
      <c r="B378" s="385"/>
      <c r="C378" s="290"/>
      <c r="D378" s="290"/>
      <c r="E378" s="290"/>
    </row>
    <row r="379" spans="1:5">
      <c r="A379" s="290"/>
      <c r="B379" s="385"/>
      <c r="C379" s="290"/>
      <c r="D379" s="290"/>
      <c r="E379" s="290"/>
    </row>
    <row r="380" spans="1:5">
      <c r="A380" s="290"/>
      <c r="B380" s="385"/>
      <c r="C380" s="290"/>
      <c r="D380" s="290"/>
      <c r="E380" s="290"/>
    </row>
    <row r="381" spans="1:5">
      <c r="A381" s="290"/>
      <c r="B381" s="385"/>
      <c r="C381" s="290"/>
      <c r="D381" s="290"/>
      <c r="E381" s="290"/>
    </row>
    <row r="382" spans="1:5">
      <c r="A382" s="290"/>
      <c r="B382" s="385"/>
      <c r="C382" s="290"/>
      <c r="D382" s="290"/>
      <c r="E382" s="290"/>
    </row>
    <row r="383" spans="1:5">
      <c r="A383" s="290"/>
      <c r="B383" s="385"/>
      <c r="C383" s="290"/>
      <c r="D383" s="290"/>
      <c r="E383" s="290"/>
    </row>
    <row r="384" spans="1:5">
      <c r="A384" s="290"/>
      <c r="B384" s="385"/>
      <c r="C384" s="290"/>
      <c r="D384" s="290"/>
      <c r="E384" s="290"/>
    </row>
    <row r="385" spans="1:5">
      <c r="A385" s="290"/>
      <c r="B385" s="385"/>
      <c r="C385" s="290"/>
      <c r="D385" s="290"/>
      <c r="E385" s="290"/>
    </row>
    <row r="386" spans="1:5">
      <c r="A386" s="290"/>
      <c r="B386" s="385"/>
      <c r="C386" s="290"/>
      <c r="D386" s="290"/>
      <c r="E386" s="290"/>
    </row>
    <row r="387" spans="1:5">
      <c r="A387" s="290"/>
      <c r="B387" s="385"/>
      <c r="C387" s="290"/>
      <c r="D387" s="290"/>
      <c r="E387" s="290"/>
    </row>
    <row r="388" spans="1:5">
      <c r="A388" s="290"/>
      <c r="B388" s="385"/>
      <c r="C388" s="290"/>
      <c r="D388" s="290"/>
      <c r="E388" s="290"/>
    </row>
    <row r="389" spans="1:5">
      <c r="A389" s="290"/>
      <c r="B389" s="385"/>
      <c r="C389" s="290"/>
      <c r="D389" s="290"/>
      <c r="E389" s="290"/>
    </row>
    <row r="390" spans="1:5">
      <c r="A390" s="290"/>
      <c r="B390" s="385"/>
      <c r="C390" s="290"/>
      <c r="D390" s="290"/>
      <c r="E390" s="290"/>
    </row>
    <row r="391" spans="1:5">
      <c r="A391" s="290"/>
      <c r="B391" s="385"/>
      <c r="C391" s="290"/>
      <c r="D391" s="290"/>
      <c r="E391" s="290"/>
    </row>
    <row r="392" spans="1:5">
      <c r="A392" s="290"/>
      <c r="B392" s="385"/>
      <c r="C392" s="290"/>
      <c r="D392" s="290"/>
      <c r="E392" s="290"/>
    </row>
    <row r="393" spans="1:5">
      <c r="A393" s="290"/>
      <c r="B393" s="385"/>
      <c r="C393" s="290"/>
      <c r="D393" s="290"/>
      <c r="E393" s="290"/>
    </row>
    <row r="394" spans="1:5">
      <c r="A394" s="290"/>
      <c r="B394" s="385"/>
      <c r="C394" s="290"/>
      <c r="D394" s="290"/>
      <c r="E394" s="290"/>
    </row>
    <row r="395" spans="1:5">
      <c r="A395" s="290"/>
      <c r="B395" s="385"/>
      <c r="C395" s="290"/>
      <c r="D395" s="290"/>
      <c r="E395" s="290"/>
    </row>
    <row r="396" spans="1:5">
      <c r="A396" s="290"/>
      <c r="B396" s="385"/>
      <c r="C396" s="290"/>
      <c r="D396" s="290"/>
      <c r="E396" s="290"/>
    </row>
    <row r="397" spans="1:5">
      <c r="A397" s="290"/>
      <c r="B397" s="385"/>
      <c r="C397" s="290"/>
      <c r="D397" s="290"/>
      <c r="E397" s="290"/>
    </row>
    <row r="398" spans="1:5">
      <c r="A398" s="290"/>
      <c r="B398" s="385"/>
      <c r="C398" s="290"/>
      <c r="D398" s="290"/>
      <c r="E398" s="290"/>
    </row>
    <row r="399" spans="1:5">
      <c r="A399" s="290"/>
      <c r="B399" s="385"/>
      <c r="C399" s="290"/>
      <c r="D399" s="290"/>
      <c r="E399" s="290"/>
    </row>
    <row r="400" spans="1:5">
      <c r="A400" s="290"/>
      <c r="B400" s="385"/>
      <c r="C400" s="290"/>
      <c r="D400" s="290"/>
      <c r="E400" s="290"/>
    </row>
    <row r="401" spans="1:5">
      <c r="A401" s="290"/>
      <c r="B401" s="385"/>
      <c r="C401" s="290"/>
      <c r="D401" s="290"/>
      <c r="E401" s="290"/>
    </row>
    <row r="402" spans="1:5">
      <c r="A402" s="290"/>
      <c r="B402" s="385"/>
      <c r="C402" s="290"/>
      <c r="D402" s="290"/>
      <c r="E402" s="290"/>
    </row>
    <row r="403" spans="1:5">
      <c r="A403" s="290"/>
      <c r="B403" s="385"/>
      <c r="C403" s="290"/>
      <c r="D403" s="290"/>
      <c r="E403" s="290"/>
    </row>
    <row r="404" spans="1:5">
      <c r="A404" s="290"/>
      <c r="B404" s="385"/>
      <c r="C404" s="290"/>
      <c r="D404" s="290"/>
      <c r="E404" s="290"/>
    </row>
    <row r="405" spans="1:5">
      <c r="A405" s="290"/>
      <c r="B405" s="385"/>
      <c r="C405" s="290"/>
      <c r="D405" s="290"/>
      <c r="E405" s="290"/>
    </row>
    <row r="406" spans="1:5">
      <c r="A406" s="290"/>
      <c r="B406" s="385"/>
      <c r="C406" s="290"/>
      <c r="D406" s="290"/>
      <c r="E406" s="290"/>
    </row>
    <row r="407" spans="1:5">
      <c r="A407" s="290"/>
      <c r="B407" s="385"/>
      <c r="C407" s="290"/>
      <c r="D407" s="290"/>
      <c r="E407" s="290"/>
    </row>
    <row r="408" spans="1:5">
      <c r="A408" s="290"/>
      <c r="B408" s="385"/>
      <c r="C408" s="290"/>
      <c r="D408" s="290"/>
      <c r="E408" s="290"/>
    </row>
    <row r="409" spans="1:5">
      <c r="A409" s="290"/>
      <c r="B409" s="385"/>
      <c r="C409" s="290"/>
      <c r="D409" s="290"/>
      <c r="E409" s="290"/>
    </row>
    <row r="410" spans="1:5">
      <c r="A410" s="290"/>
      <c r="B410" s="385"/>
      <c r="C410" s="290"/>
      <c r="D410" s="290"/>
      <c r="E410" s="290"/>
    </row>
    <row r="411" spans="1:5">
      <c r="A411" s="290"/>
      <c r="B411" s="385"/>
      <c r="C411" s="290"/>
      <c r="D411" s="290"/>
      <c r="E411" s="290"/>
    </row>
    <row r="412" spans="1:5">
      <c r="A412" s="290"/>
      <c r="B412" s="385"/>
      <c r="C412" s="290"/>
      <c r="D412" s="290"/>
      <c r="E412" s="290"/>
    </row>
    <row r="413" spans="1:5">
      <c r="A413" s="290"/>
      <c r="B413" s="385"/>
      <c r="C413" s="290"/>
      <c r="D413" s="290"/>
      <c r="E413" s="290"/>
    </row>
    <row r="414" spans="1:5">
      <c r="A414" s="290"/>
      <c r="B414" s="385"/>
      <c r="C414" s="290"/>
      <c r="D414" s="290"/>
      <c r="E414" s="290"/>
    </row>
    <row r="415" spans="1:5">
      <c r="A415" s="290"/>
      <c r="B415" s="385"/>
      <c r="C415" s="290"/>
      <c r="D415" s="290"/>
      <c r="E415" s="290"/>
    </row>
    <row r="416" spans="1:5">
      <c r="A416" s="290"/>
      <c r="B416" s="385"/>
      <c r="C416" s="290"/>
      <c r="D416" s="290"/>
      <c r="E416" s="290"/>
    </row>
    <row r="417" spans="1:5">
      <c r="A417" s="290"/>
      <c r="B417" s="385"/>
      <c r="C417" s="290"/>
      <c r="D417" s="290"/>
      <c r="E417" s="290"/>
    </row>
    <row r="418" spans="1:5">
      <c r="A418" s="290"/>
      <c r="B418" s="385"/>
      <c r="C418" s="290"/>
      <c r="D418" s="290"/>
      <c r="E418" s="290"/>
    </row>
    <row r="419" spans="1:5">
      <c r="A419" s="290"/>
      <c r="B419" s="385"/>
      <c r="C419" s="290"/>
      <c r="D419" s="290"/>
      <c r="E419" s="290"/>
    </row>
    <row r="420" spans="1:5">
      <c r="A420" s="290"/>
      <c r="B420" s="385"/>
      <c r="C420" s="290"/>
      <c r="D420" s="290"/>
      <c r="E420" s="290"/>
    </row>
    <row r="421" spans="1:5">
      <c r="A421" s="290"/>
      <c r="B421" s="385"/>
      <c r="C421" s="290"/>
      <c r="D421" s="290"/>
      <c r="E421" s="290"/>
    </row>
    <row r="422" spans="1:5">
      <c r="A422" s="290"/>
      <c r="B422" s="385"/>
      <c r="C422" s="290"/>
      <c r="D422" s="290"/>
      <c r="E422" s="290"/>
    </row>
    <row r="423" spans="1:5">
      <c r="A423" s="290"/>
      <c r="B423" s="385"/>
      <c r="C423" s="290"/>
      <c r="D423" s="290"/>
      <c r="E423" s="290"/>
    </row>
    <row r="424" spans="1:5">
      <c r="A424" s="290"/>
      <c r="B424" s="385"/>
      <c r="C424" s="290"/>
      <c r="D424" s="290"/>
      <c r="E424" s="290"/>
    </row>
    <row r="425" spans="1:5">
      <c r="A425" s="290"/>
      <c r="B425" s="385"/>
      <c r="C425" s="290"/>
      <c r="D425" s="290"/>
      <c r="E425" s="290"/>
    </row>
    <row r="426" spans="1:5">
      <c r="A426" s="290"/>
      <c r="B426" s="385"/>
      <c r="C426" s="290"/>
      <c r="D426" s="290"/>
      <c r="E426" s="290"/>
    </row>
    <row r="427" spans="1:5">
      <c r="A427" s="290"/>
      <c r="B427" s="385"/>
      <c r="C427" s="290"/>
      <c r="D427" s="290"/>
      <c r="E427" s="290"/>
    </row>
    <row r="428" spans="1:5">
      <c r="A428" s="290"/>
      <c r="B428" s="385"/>
      <c r="C428" s="290"/>
      <c r="D428" s="290"/>
      <c r="E428" s="290"/>
    </row>
    <row r="429" spans="1:5">
      <c r="A429" s="290"/>
      <c r="B429" s="385"/>
      <c r="C429" s="290"/>
      <c r="D429" s="290"/>
      <c r="E429" s="290"/>
    </row>
    <row r="430" spans="1:5">
      <c r="A430" s="290"/>
      <c r="B430" s="385"/>
      <c r="C430" s="290"/>
      <c r="D430" s="290"/>
      <c r="E430" s="290"/>
    </row>
    <row r="431" spans="1:5">
      <c r="A431" s="290"/>
      <c r="B431" s="385"/>
      <c r="C431" s="290"/>
      <c r="D431" s="290"/>
      <c r="E431" s="290"/>
    </row>
    <row r="432" spans="1:5">
      <c r="A432" s="290"/>
      <c r="B432" s="385"/>
      <c r="C432" s="290"/>
      <c r="D432" s="290"/>
      <c r="E432" s="290"/>
    </row>
    <row r="433" spans="1:5">
      <c r="A433" s="290"/>
      <c r="B433" s="385"/>
      <c r="C433" s="290"/>
      <c r="D433" s="290"/>
      <c r="E433" s="290"/>
    </row>
    <row r="434" spans="1:5">
      <c r="A434" s="290"/>
      <c r="B434" s="385"/>
      <c r="C434" s="290"/>
      <c r="D434" s="290"/>
      <c r="E434" s="290"/>
    </row>
    <row r="435" spans="1:5">
      <c r="A435" s="290"/>
      <c r="B435" s="385"/>
      <c r="C435" s="290"/>
      <c r="D435" s="290"/>
      <c r="E435" s="290"/>
    </row>
    <row r="436" spans="1:5">
      <c r="A436" s="290"/>
      <c r="B436" s="385"/>
      <c r="C436" s="290"/>
      <c r="D436" s="290"/>
      <c r="E436" s="290"/>
    </row>
    <row r="437" spans="1:5">
      <c r="A437" s="290"/>
      <c r="B437" s="385"/>
      <c r="C437" s="290"/>
      <c r="D437" s="290"/>
      <c r="E437" s="290"/>
    </row>
    <row r="438" spans="1:5">
      <c r="A438" s="290"/>
      <c r="B438" s="385"/>
      <c r="C438" s="290"/>
      <c r="D438" s="290"/>
      <c r="E438" s="290"/>
    </row>
    <row r="439" spans="1:5">
      <c r="A439" s="290"/>
      <c r="B439" s="385"/>
      <c r="C439" s="290"/>
      <c r="D439" s="290"/>
      <c r="E439" s="290"/>
    </row>
    <row r="440" spans="1:5">
      <c r="A440" s="290"/>
      <c r="B440" s="385"/>
      <c r="C440" s="290"/>
      <c r="D440" s="290"/>
      <c r="E440" s="290"/>
    </row>
    <row r="441" spans="1:5">
      <c r="A441" s="290"/>
      <c r="B441" s="385"/>
      <c r="C441" s="290"/>
      <c r="D441" s="290"/>
      <c r="E441" s="290"/>
    </row>
    <row r="442" spans="1:5">
      <c r="A442" s="290"/>
      <c r="B442" s="385"/>
      <c r="C442" s="290"/>
      <c r="D442" s="290"/>
      <c r="E442" s="290"/>
    </row>
    <row r="443" spans="1:5">
      <c r="A443" s="290"/>
      <c r="B443" s="385"/>
      <c r="C443" s="290"/>
      <c r="D443" s="290"/>
      <c r="E443" s="290"/>
    </row>
    <row r="444" spans="1:5">
      <c r="A444" s="290"/>
      <c r="B444" s="385"/>
      <c r="C444" s="290"/>
      <c r="D444" s="290"/>
      <c r="E444" s="290"/>
    </row>
    <row r="445" spans="1:5">
      <c r="A445" s="290"/>
      <c r="B445" s="385"/>
      <c r="C445" s="290"/>
      <c r="D445" s="290"/>
      <c r="E445" s="290"/>
    </row>
    <row r="446" spans="1:5">
      <c r="A446" s="290"/>
      <c r="B446" s="385"/>
      <c r="C446" s="290"/>
      <c r="D446" s="290"/>
      <c r="E446" s="290"/>
    </row>
    <row r="447" spans="1:5">
      <c r="A447" s="290"/>
      <c r="B447" s="385"/>
      <c r="C447" s="290"/>
      <c r="D447" s="290"/>
      <c r="E447" s="290"/>
    </row>
    <row r="448" spans="1:5">
      <c r="A448" s="290"/>
      <c r="B448" s="385"/>
      <c r="C448" s="290"/>
      <c r="D448" s="290"/>
      <c r="E448" s="290"/>
    </row>
    <row r="449" spans="1:5">
      <c r="A449" s="290"/>
      <c r="B449" s="385"/>
      <c r="C449" s="290"/>
      <c r="D449" s="290"/>
      <c r="E449" s="290"/>
    </row>
    <row r="450" spans="1:5">
      <c r="A450" s="290"/>
      <c r="B450" s="385"/>
      <c r="C450" s="290"/>
      <c r="D450" s="290"/>
      <c r="E450" s="290"/>
    </row>
    <row r="451" spans="1:5">
      <c r="A451" s="290"/>
      <c r="B451" s="385"/>
      <c r="C451" s="290"/>
      <c r="D451" s="290"/>
      <c r="E451" s="290"/>
    </row>
    <row r="452" spans="1:5">
      <c r="A452" s="290"/>
      <c r="B452" s="385"/>
      <c r="C452" s="290"/>
      <c r="D452" s="290"/>
      <c r="E452" s="290"/>
    </row>
    <row r="453" spans="1:5">
      <c r="A453" s="290"/>
      <c r="B453" s="385"/>
      <c r="C453" s="290"/>
      <c r="D453" s="290"/>
      <c r="E453" s="290"/>
    </row>
    <row r="454" spans="1:5">
      <c r="A454" s="290"/>
      <c r="B454" s="385"/>
      <c r="C454" s="290"/>
      <c r="D454" s="290"/>
      <c r="E454" s="290"/>
    </row>
    <row r="455" spans="1:5">
      <c r="A455" s="290"/>
      <c r="B455" s="385"/>
      <c r="C455" s="290"/>
      <c r="D455" s="290"/>
      <c r="E455" s="290"/>
    </row>
    <row r="456" spans="1:5">
      <c r="A456" s="290"/>
      <c r="B456" s="385"/>
      <c r="C456" s="290"/>
      <c r="D456" s="290"/>
      <c r="E456" s="290"/>
    </row>
    <row r="457" spans="1:5">
      <c r="A457" s="290"/>
      <c r="B457" s="385"/>
      <c r="C457" s="290"/>
      <c r="D457" s="290"/>
      <c r="E457" s="290"/>
    </row>
    <row r="458" spans="1:5">
      <c r="A458" s="290"/>
      <c r="B458" s="385"/>
      <c r="C458" s="290"/>
      <c r="D458" s="290"/>
      <c r="E458" s="290"/>
    </row>
    <row r="459" spans="1:5">
      <c r="A459" s="290"/>
      <c r="B459" s="385"/>
      <c r="C459" s="290"/>
      <c r="D459" s="290"/>
      <c r="E459" s="290"/>
    </row>
    <row r="460" spans="1:5">
      <c r="A460" s="290"/>
      <c r="B460" s="385"/>
      <c r="C460" s="290"/>
      <c r="D460" s="290"/>
      <c r="E460" s="290"/>
    </row>
    <row r="461" spans="1:5">
      <c r="A461" s="290"/>
      <c r="B461" s="385"/>
      <c r="C461" s="290"/>
      <c r="D461" s="290"/>
      <c r="E461" s="290"/>
    </row>
    <row r="462" spans="1:5">
      <c r="A462" s="290"/>
      <c r="B462" s="385"/>
      <c r="C462" s="290"/>
      <c r="D462" s="290"/>
      <c r="E462" s="290"/>
    </row>
    <row r="463" spans="1:5">
      <c r="A463" s="290"/>
      <c r="B463" s="385"/>
      <c r="C463" s="290"/>
      <c r="D463" s="290"/>
      <c r="E463" s="290"/>
    </row>
    <row r="464" spans="1:5">
      <c r="A464" s="290"/>
      <c r="B464" s="385"/>
      <c r="C464" s="290"/>
      <c r="D464" s="290"/>
      <c r="E464" s="290"/>
    </row>
    <row r="465" spans="1:5">
      <c r="A465" s="290"/>
      <c r="B465" s="385"/>
      <c r="C465" s="290"/>
      <c r="D465" s="290"/>
      <c r="E465" s="290"/>
    </row>
    <row r="466" spans="1:5">
      <c r="A466" s="290"/>
      <c r="B466" s="385"/>
      <c r="C466" s="290"/>
      <c r="D466" s="290"/>
      <c r="E466" s="290"/>
    </row>
    <row r="467" spans="1:5">
      <c r="A467" s="290"/>
      <c r="B467" s="385"/>
      <c r="C467" s="290"/>
      <c r="D467" s="290"/>
      <c r="E467" s="290"/>
    </row>
    <row r="468" spans="1:5">
      <c r="A468" s="290"/>
      <c r="B468" s="385"/>
      <c r="C468" s="290"/>
      <c r="D468" s="290"/>
      <c r="E468" s="290"/>
    </row>
    <row r="469" spans="1:5">
      <c r="A469" s="290"/>
      <c r="B469" s="385"/>
      <c r="C469" s="290"/>
      <c r="D469" s="290"/>
      <c r="E469" s="290"/>
    </row>
    <row r="470" spans="1:5">
      <c r="A470" s="290"/>
      <c r="B470" s="385"/>
      <c r="C470" s="290"/>
      <c r="D470" s="290"/>
      <c r="E470" s="290"/>
    </row>
  </sheetData>
  <sheetProtection algorithmName="SHA-512" hashValue="zgNzdAU2vXiMR5gKtJcoVYAYjoXCpDIOM/c8OTkaoTrkIpPs+KV/PCZde6XC6WgRmtvlmAaX7OuR4QxvJgn6hw==" saltValue="kZyTdkMEd6vd1vFSzF8Ko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topLeftCell="A4" zoomScaleNormal="100" workbookViewId="0">
      <selection activeCell="B15" sqref="B15"/>
    </sheetView>
  </sheetViews>
  <sheetFormatPr defaultColWidth="9.08984375" defaultRowHeight="15.5"/>
  <cols>
    <col min="1" max="1" width="5.6328125" style="64" customWidth="1"/>
    <col min="2" max="2" width="50.08984375" style="316" customWidth="1"/>
    <col min="3" max="3" width="12.6328125" style="290" customWidth="1"/>
    <col min="4" max="4" width="23.54296875" style="64" bestFit="1" customWidth="1"/>
    <col min="5" max="5" width="13.6328125" style="64" customWidth="1"/>
    <col min="6" max="6" width="10.6328125" style="71" hidden="1" customWidth="1"/>
    <col min="7" max="7" width="9.08984375" style="64" hidden="1" customWidth="1"/>
    <col min="8" max="16384" width="9.08984375" style="64"/>
  </cols>
  <sheetData>
    <row r="1" spans="1:7" s="60" customFormat="1">
      <c r="A1" s="59" t="s">
        <v>483</v>
      </c>
      <c r="B1" s="393"/>
      <c r="C1" s="62"/>
      <c r="D1" s="61"/>
      <c r="E1" s="61"/>
      <c r="F1" s="62"/>
    </row>
    <row r="2" spans="1:7" s="60" customFormat="1">
      <c r="A2" s="610" t="s">
        <v>450</v>
      </c>
      <c r="B2" s="610"/>
      <c r="C2" s="62"/>
      <c r="D2" s="61"/>
      <c r="E2" s="61"/>
      <c r="F2" s="62"/>
    </row>
    <row r="3" spans="1:7">
      <c r="A3" s="611" t="s">
        <v>905</v>
      </c>
      <c r="B3" s="611"/>
      <c r="C3" s="611"/>
      <c r="D3" s="611"/>
      <c r="E3" s="611"/>
      <c r="F3" s="64"/>
    </row>
    <row r="4" spans="1:7" ht="43.5" customHeight="1">
      <c r="A4" s="560" t="s">
        <v>944</v>
      </c>
      <c r="B4" s="560"/>
      <c r="C4" s="560"/>
      <c r="D4" s="560"/>
      <c r="E4" s="560"/>
      <c r="F4" s="291"/>
    </row>
    <row r="6" spans="1:7" s="60" customFormat="1" ht="13.5" customHeight="1">
      <c r="A6" s="64"/>
      <c r="B6" s="316"/>
      <c r="C6" s="154"/>
      <c r="D6" s="64"/>
      <c r="E6" s="347" t="str">
        <f>CONCATENATE(functie," ",nume_candidat)</f>
        <v>Șef de lucrări Cristina-Maria POVIAN</v>
      </c>
      <c r="F6" s="71"/>
    </row>
    <row r="7" spans="1:7" ht="15" customHeight="1">
      <c r="A7" s="551" t="s">
        <v>338</v>
      </c>
      <c r="B7" s="551" t="s">
        <v>1033</v>
      </c>
      <c r="C7" s="551" t="s">
        <v>2</v>
      </c>
      <c r="D7" s="551" t="s">
        <v>460</v>
      </c>
      <c r="E7" s="552" t="s">
        <v>544</v>
      </c>
      <c r="F7" s="558" t="s">
        <v>541</v>
      </c>
    </row>
    <row r="8" spans="1:7" ht="54" customHeight="1">
      <c r="A8" s="551"/>
      <c r="B8" s="551"/>
      <c r="C8" s="551"/>
      <c r="D8" s="551"/>
      <c r="E8" s="553"/>
      <c r="F8" s="558"/>
      <c r="G8" s="64" t="s">
        <v>461</v>
      </c>
    </row>
    <row r="9" spans="1:7">
      <c r="A9" s="88"/>
      <c r="B9" s="65"/>
      <c r="C9" s="162"/>
      <c r="D9" s="74"/>
      <c r="E9" s="148">
        <f>SUMIF(E10:E1010,"&gt;0")</f>
        <v>50</v>
      </c>
      <c r="F9" s="298"/>
    </row>
    <row r="10" spans="1:7" ht="77.5" customHeight="1">
      <c r="A10" s="5" t="s">
        <v>40</v>
      </c>
      <c r="B10" s="6" t="s">
        <v>1401</v>
      </c>
      <c r="C10" s="502">
        <v>2019</v>
      </c>
      <c r="D10" s="74" t="s">
        <v>475</v>
      </c>
      <c r="E10" s="16">
        <f t="shared" ref="E10:E73" si="0">IF(OR($B10="",$C10="",$C10&lt;an_initial,$C10&gt;an_final,),"",
(50*(D10="premiu")+25*(D10="nominalizare"))
)</f>
        <v>50</v>
      </c>
      <c r="F10" s="354" t="b">
        <f>IF(nume_candidat="",FALSE,ISNUMBER(SEARCH(nume_candidat,#REF!)))</f>
        <v>0</v>
      </c>
      <c r="G10" s="355" t="e">
        <f>LEN(#REF!)-LEN(SUBSTITUTE(#REF!,",",""))+1</f>
        <v>#REF!</v>
      </c>
    </row>
    <row r="11" spans="1:7" s="80" customFormat="1">
      <c r="A11" s="5" t="s">
        <v>24</v>
      </c>
      <c r="B11" s="6"/>
      <c r="C11" s="217"/>
      <c r="D11" s="74"/>
      <c r="E11" s="16" t="str">
        <f t="shared" si="0"/>
        <v/>
      </c>
      <c r="F11" s="354" t="b">
        <f>IF(nume_candidat="",FALSE,ISNUMBER(SEARCH(nume_candidat,#REF!)))</f>
        <v>0</v>
      </c>
      <c r="G11" s="355" t="e">
        <f>LEN(#REF!)-LEN(SUBSTITUTE(#REF!,",",""))+1</f>
        <v>#REF!</v>
      </c>
    </row>
    <row r="12" spans="1:7">
      <c r="A12" s="5" t="s">
        <v>25</v>
      </c>
      <c r="B12" s="6"/>
      <c r="C12" s="217"/>
      <c r="D12" s="74"/>
      <c r="E12" s="16" t="str">
        <f t="shared" si="0"/>
        <v/>
      </c>
      <c r="F12" s="354" t="b">
        <f>IF(nume_candidat="",FALSE,ISNUMBER(SEARCH(nume_candidat,#REF!)))</f>
        <v>0</v>
      </c>
      <c r="G12" s="355" t="e">
        <f>LEN(#REF!)-LEN(SUBSTITUTE(#REF!,",",""))+1</f>
        <v>#REF!</v>
      </c>
    </row>
    <row r="13" spans="1:7">
      <c r="A13" s="5" t="s">
        <v>26</v>
      </c>
      <c r="B13" s="380"/>
      <c r="C13" s="5"/>
      <c r="D13" s="74"/>
      <c r="E13" s="16" t="str">
        <f t="shared" si="0"/>
        <v/>
      </c>
      <c r="F13" s="354" t="b">
        <f>IF(nume_candidat="",FALSE,ISNUMBER(SEARCH(nume_candidat,#REF!)))</f>
        <v>0</v>
      </c>
      <c r="G13" s="355" t="e">
        <f>LEN(#REF!)-LEN(SUBSTITUTE(#REF!,",",""))+1</f>
        <v>#REF!</v>
      </c>
    </row>
    <row r="14" spans="1:7">
      <c r="A14" s="5" t="s">
        <v>63</v>
      </c>
      <c r="B14" s="380"/>
      <c r="C14" s="218"/>
      <c r="D14" s="74"/>
      <c r="E14" s="16" t="str">
        <f t="shared" si="0"/>
        <v/>
      </c>
      <c r="F14" s="354" t="b">
        <f>IF(nume_candidat="",FALSE,ISNUMBER(SEARCH(nume_candidat,#REF!)))</f>
        <v>0</v>
      </c>
      <c r="G14" s="355" t="e">
        <f>LEN(#REF!)-LEN(SUBSTITUTE(#REF!,",",""))+1</f>
        <v>#REF!</v>
      </c>
    </row>
    <row r="15" spans="1:7">
      <c r="A15" s="5" t="s">
        <v>64</v>
      </c>
      <c r="B15" s="380"/>
      <c r="C15" s="218"/>
      <c r="D15" s="74"/>
      <c r="E15" s="16" t="str">
        <f t="shared" si="0"/>
        <v/>
      </c>
      <c r="F15" s="354" t="b">
        <f>IF(nume_candidat="",FALSE,ISNUMBER(SEARCH(nume_candidat,#REF!)))</f>
        <v>0</v>
      </c>
      <c r="G15" s="355" t="e">
        <f>LEN(#REF!)-LEN(SUBSTITUTE(#REF!,",",""))+1</f>
        <v>#REF!</v>
      </c>
    </row>
    <row r="16" spans="1:7">
      <c r="A16" s="5" t="s">
        <v>65</v>
      </c>
      <c r="B16" s="6"/>
      <c r="C16" s="217"/>
      <c r="D16" s="74"/>
      <c r="E16" s="16" t="str">
        <f t="shared" si="0"/>
        <v/>
      </c>
      <c r="F16" s="354" t="b">
        <f>IF(nume_candidat="",FALSE,ISNUMBER(SEARCH(nume_candidat,#REF!)))</f>
        <v>0</v>
      </c>
      <c r="G16" s="355" t="e">
        <f>LEN(#REF!)-LEN(SUBSTITUTE(#REF!,",",""))+1</f>
        <v>#REF!</v>
      </c>
    </row>
    <row r="17" spans="1:7">
      <c r="A17" s="5" t="s">
        <v>66</v>
      </c>
      <c r="B17" s="380"/>
      <c r="C17" s="218"/>
      <c r="D17" s="74"/>
      <c r="E17" s="16" t="str">
        <f t="shared" si="0"/>
        <v/>
      </c>
      <c r="F17" s="354" t="b">
        <f>IF(nume_candidat="",FALSE,ISNUMBER(SEARCH(nume_candidat,#REF!)))</f>
        <v>0</v>
      </c>
      <c r="G17" s="355" t="e">
        <f>LEN(#REF!)-LEN(SUBSTITUTE(#REF!,",",""))+1</f>
        <v>#REF!</v>
      </c>
    </row>
    <row r="18" spans="1:7">
      <c r="A18" s="5" t="s">
        <v>67</v>
      </c>
      <c r="B18" s="380"/>
      <c r="C18" s="218"/>
      <c r="D18" s="74"/>
      <c r="E18" s="16" t="str">
        <f t="shared" si="0"/>
        <v/>
      </c>
      <c r="F18" s="354" t="b">
        <f>IF(nume_candidat="",FALSE,ISNUMBER(SEARCH(nume_candidat,#REF!)))</f>
        <v>0</v>
      </c>
      <c r="G18" s="355" t="e">
        <f>LEN(#REF!)-LEN(SUBSTITUTE(#REF!,",",""))+1</f>
        <v>#REF!</v>
      </c>
    </row>
    <row r="19" spans="1:7">
      <c r="A19" s="5" t="s">
        <v>68</v>
      </c>
      <c r="B19" s="6"/>
      <c r="C19" s="218"/>
      <c r="D19" s="74"/>
      <c r="E19" s="16" t="str">
        <f t="shared" si="0"/>
        <v/>
      </c>
      <c r="F19" s="354" t="b">
        <f>IF(nume_candidat="",FALSE,ISNUMBER(SEARCH(nume_candidat,#REF!)))</f>
        <v>0</v>
      </c>
      <c r="G19" s="355" t="e">
        <f>LEN(#REF!)-LEN(SUBSTITUTE(#REF!,",",""))+1</f>
        <v>#REF!</v>
      </c>
    </row>
    <row r="20" spans="1:7">
      <c r="A20" s="5" t="s">
        <v>69</v>
      </c>
      <c r="B20" s="6"/>
      <c r="C20" s="218"/>
      <c r="D20" s="74"/>
      <c r="E20" s="16" t="str">
        <f t="shared" si="0"/>
        <v/>
      </c>
      <c r="F20" s="354" t="b">
        <f>IF(nume_candidat="",FALSE,ISNUMBER(SEARCH(nume_candidat,#REF!)))</f>
        <v>0</v>
      </c>
      <c r="G20" s="355" t="e">
        <f>LEN(#REF!)-LEN(SUBSTITUTE(#REF!,",",""))+1</f>
        <v>#REF!</v>
      </c>
    </row>
    <row r="21" spans="1:7">
      <c r="A21" s="5" t="s">
        <v>70</v>
      </c>
      <c r="B21" s="6"/>
      <c r="C21" s="217"/>
      <c r="D21" s="74"/>
      <c r="E21" s="16" t="str">
        <f t="shared" si="0"/>
        <v/>
      </c>
      <c r="F21" s="354" t="b">
        <f>IF(nume_candidat="",FALSE,ISNUMBER(SEARCH(nume_candidat,#REF!)))</f>
        <v>0</v>
      </c>
      <c r="G21" s="355" t="e">
        <f>LEN(#REF!)-LEN(SUBSTITUTE(#REF!,",",""))+1</f>
        <v>#REF!</v>
      </c>
    </row>
    <row r="22" spans="1:7">
      <c r="A22" s="5" t="s">
        <v>71</v>
      </c>
      <c r="B22" s="6"/>
      <c r="C22" s="217"/>
      <c r="D22" s="74"/>
      <c r="E22" s="16" t="str">
        <f t="shared" si="0"/>
        <v/>
      </c>
      <c r="F22" s="354" t="b">
        <f>IF(nume_candidat="",FALSE,ISNUMBER(SEARCH(nume_candidat,#REF!)))</f>
        <v>0</v>
      </c>
      <c r="G22" s="355" t="e">
        <f>LEN(#REF!)-LEN(SUBSTITUTE(#REF!,",",""))+1</f>
        <v>#REF!</v>
      </c>
    </row>
    <row r="23" spans="1:7">
      <c r="A23" s="5" t="s">
        <v>72</v>
      </c>
      <c r="B23" s="6"/>
      <c r="C23" s="217"/>
      <c r="D23" s="74"/>
      <c r="E23" s="16" t="str">
        <f t="shared" si="0"/>
        <v/>
      </c>
      <c r="F23" s="354" t="b">
        <f>IF(nume_candidat="",FALSE,ISNUMBER(SEARCH(nume_candidat,#REF!)))</f>
        <v>0</v>
      </c>
      <c r="G23" s="355" t="e">
        <f>LEN(#REF!)-LEN(SUBSTITUTE(#REF!,",",""))+1</f>
        <v>#REF!</v>
      </c>
    </row>
    <row r="24" spans="1:7">
      <c r="A24" s="5" t="s">
        <v>73</v>
      </c>
      <c r="B24" s="6"/>
      <c r="C24" s="217"/>
      <c r="D24" s="74"/>
      <c r="E24" s="16" t="str">
        <f t="shared" si="0"/>
        <v/>
      </c>
      <c r="F24" s="354" t="b">
        <f>IF(nume_candidat="",FALSE,ISNUMBER(SEARCH(nume_candidat,#REF!)))</f>
        <v>0</v>
      </c>
      <c r="G24" s="355" t="e">
        <f>LEN(#REF!)-LEN(SUBSTITUTE(#REF!,",",""))+1</f>
        <v>#REF!</v>
      </c>
    </row>
    <row r="25" spans="1:7">
      <c r="A25" s="5" t="s">
        <v>74</v>
      </c>
      <c r="B25" s="6"/>
      <c r="C25" s="217"/>
      <c r="D25" s="74"/>
      <c r="E25" s="16" t="str">
        <f t="shared" si="0"/>
        <v/>
      </c>
      <c r="F25" s="354" t="b">
        <f>IF(nume_candidat="",FALSE,ISNUMBER(SEARCH(nume_candidat,#REF!)))</f>
        <v>0</v>
      </c>
      <c r="G25" s="355" t="e">
        <f>LEN(#REF!)-LEN(SUBSTITUTE(#REF!,",",""))+1</f>
        <v>#REF!</v>
      </c>
    </row>
    <row r="26" spans="1:7">
      <c r="A26" s="5" t="s">
        <v>75</v>
      </c>
      <c r="B26" s="6"/>
      <c r="C26" s="217"/>
      <c r="D26" s="74"/>
      <c r="E26" s="16" t="str">
        <f t="shared" si="0"/>
        <v/>
      </c>
      <c r="F26" s="354" t="b">
        <f>IF(nume_candidat="",FALSE,ISNUMBER(SEARCH(nume_candidat,#REF!)))</f>
        <v>0</v>
      </c>
      <c r="G26" s="355" t="e">
        <f>LEN(#REF!)-LEN(SUBSTITUTE(#REF!,",",""))+1</f>
        <v>#REF!</v>
      </c>
    </row>
    <row r="27" spans="1:7">
      <c r="A27" s="5" t="s">
        <v>76</v>
      </c>
      <c r="B27" s="6"/>
      <c r="C27" s="217"/>
      <c r="D27" s="74"/>
      <c r="E27" s="16" t="str">
        <f t="shared" si="0"/>
        <v/>
      </c>
      <c r="F27" s="354" t="b">
        <f>IF(nume_candidat="",FALSE,ISNUMBER(SEARCH(nume_candidat,#REF!)))</f>
        <v>0</v>
      </c>
      <c r="G27" s="355" t="e">
        <f>LEN(#REF!)-LEN(SUBSTITUTE(#REF!,",",""))+1</f>
        <v>#REF!</v>
      </c>
    </row>
    <row r="28" spans="1:7">
      <c r="A28" s="5" t="s">
        <v>77</v>
      </c>
      <c r="B28" s="6"/>
      <c r="C28" s="217"/>
      <c r="D28" s="74"/>
      <c r="E28" s="16" t="str">
        <f t="shared" si="0"/>
        <v/>
      </c>
      <c r="F28" s="354" t="b">
        <f>IF(nume_candidat="",FALSE,ISNUMBER(SEARCH(nume_candidat,#REF!)))</f>
        <v>0</v>
      </c>
      <c r="G28" s="355" t="e">
        <f>LEN(#REF!)-LEN(SUBSTITUTE(#REF!,",",""))+1</f>
        <v>#REF!</v>
      </c>
    </row>
    <row r="29" spans="1:7">
      <c r="A29" s="5" t="s">
        <v>78</v>
      </c>
      <c r="B29" s="6"/>
      <c r="C29" s="217"/>
      <c r="D29" s="74"/>
      <c r="E29" s="16" t="str">
        <f t="shared" si="0"/>
        <v/>
      </c>
      <c r="F29" s="354" t="b">
        <f>IF(nume_candidat="",FALSE,ISNUMBER(SEARCH(nume_candidat,#REF!)))</f>
        <v>0</v>
      </c>
      <c r="G29" s="355" t="e">
        <f>LEN(#REF!)-LEN(SUBSTITUTE(#REF!,",",""))+1</f>
        <v>#REF!</v>
      </c>
    </row>
    <row r="30" spans="1:7">
      <c r="A30" s="5" t="s">
        <v>79</v>
      </c>
      <c r="B30" s="6"/>
      <c r="C30" s="217"/>
      <c r="D30" s="74"/>
      <c r="E30" s="16" t="str">
        <f t="shared" si="0"/>
        <v/>
      </c>
      <c r="F30" s="354" t="b">
        <f>IF(nume_candidat="",FALSE,ISNUMBER(SEARCH(nume_candidat,#REF!)))</f>
        <v>0</v>
      </c>
      <c r="G30" s="355" t="e">
        <f>LEN(#REF!)-LEN(SUBSTITUTE(#REF!,",",""))+1</f>
        <v>#REF!</v>
      </c>
    </row>
    <row r="31" spans="1:7">
      <c r="A31" s="5" t="s">
        <v>80</v>
      </c>
      <c r="B31" s="6"/>
      <c r="C31" s="217"/>
      <c r="D31" s="74"/>
      <c r="E31" s="16" t="str">
        <f t="shared" si="0"/>
        <v/>
      </c>
      <c r="F31" s="354" t="b">
        <f>IF(nume_candidat="",FALSE,ISNUMBER(SEARCH(nume_candidat,#REF!)))</f>
        <v>0</v>
      </c>
      <c r="G31" s="355" t="e">
        <f>LEN(#REF!)-LEN(SUBSTITUTE(#REF!,",",""))+1</f>
        <v>#REF!</v>
      </c>
    </row>
    <row r="32" spans="1:7">
      <c r="A32" s="5" t="s">
        <v>81</v>
      </c>
      <c r="B32" s="6"/>
      <c r="C32" s="217"/>
      <c r="D32" s="74"/>
      <c r="E32" s="16" t="str">
        <f t="shared" si="0"/>
        <v/>
      </c>
      <c r="F32" s="354" t="b">
        <f>IF(nume_candidat="",FALSE,ISNUMBER(SEARCH(nume_candidat,#REF!)))</f>
        <v>0</v>
      </c>
      <c r="G32" s="355" t="e">
        <f>LEN(#REF!)-LEN(SUBSTITUTE(#REF!,",",""))+1</f>
        <v>#REF!</v>
      </c>
    </row>
    <row r="33" spans="1:7">
      <c r="A33" s="5" t="s">
        <v>82</v>
      </c>
      <c r="B33" s="6"/>
      <c r="C33" s="217"/>
      <c r="D33" s="74"/>
      <c r="E33" s="16" t="str">
        <f t="shared" si="0"/>
        <v/>
      </c>
      <c r="F33" s="354" t="b">
        <f>IF(nume_candidat="",FALSE,ISNUMBER(SEARCH(nume_candidat,#REF!)))</f>
        <v>0</v>
      </c>
      <c r="G33" s="355" t="e">
        <f>LEN(#REF!)-LEN(SUBSTITUTE(#REF!,",",""))+1</f>
        <v>#REF!</v>
      </c>
    </row>
    <row r="34" spans="1:7">
      <c r="A34" s="5" t="s">
        <v>83</v>
      </c>
      <c r="B34" s="6"/>
      <c r="C34" s="217"/>
      <c r="D34" s="74"/>
      <c r="E34" s="16" t="str">
        <f t="shared" si="0"/>
        <v/>
      </c>
      <c r="F34" s="354" t="b">
        <f>IF(nume_candidat="",FALSE,ISNUMBER(SEARCH(nume_candidat,#REF!)))</f>
        <v>0</v>
      </c>
      <c r="G34" s="355" t="e">
        <f>LEN(#REF!)-LEN(SUBSTITUTE(#REF!,",",""))+1</f>
        <v>#REF!</v>
      </c>
    </row>
    <row r="35" spans="1:7">
      <c r="A35" s="5" t="s">
        <v>84</v>
      </c>
      <c r="B35" s="6"/>
      <c r="C35" s="217"/>
      <c r="D35" s="74"/>
      <c r="E35" s="16" t="str">
        <f t="shared" si="0"/>
        <v/>
      </c>
      <c r="F35" s="354" t="b">
        <f>IF(nume_candidat="",FALSE,ISNUMBER(SEARCH(nume_candidat,#REF!)))</f>
        <v>0</v>
      </c>
      <c r="G35" s="355" t="e">
        <f>LEN(#REF!)-LEN(SUBSTITUTE(#REF!,",",""))+1</f>
        <v>#REF!</v>
      </c>
    </row>
    <row r="36" spans="1:7">
      <c r="A36" s="5" t="s">
        <v>85</v>
      </c>
      <c r="B36" s="6"/>
      <c r="C36" s="217"/>
      <c r="D36" s="74"/>
      <c r="E36" s="16" t="str">
        <f t="shared" si="0"/>
        <v/>
      </c>
      <c r="F36" s="354" t="b">
        <f>IF(nume_candidat="",FALSE,ISNUMBER(SEARCH(nume_candidat,#REF!)))</f>
        <v>0</v>
      </c>
      <c r="G36" s="355" t="e">
        <f>LEN(#REF!)-LEN(SUBSTITUTE(#REF!,",",""))+1</f>
        <v>#REF!</v>
      </c>
    </row>
    <row r="37" spans="1:7">
      <c r="A37" s="5" t="s">
        <v>86</v>
      </c>
      <c r="B37" s="6"/>
      <c r="C37" s="217"/>
      <c r="D37" s="74"/>
      <c r="E37" s="16" t="str">
        <f t="shared" si="0"/>
        <v/>
      </c>
      <c r="F37" s="354" t="b">
        <f>IF(nume_candidat="",FALSE,ISNUMBER(SEARCH(nume_candidat,#REF!)))</f>
        <v>0</v>
      </c>
      <c r="G37" s="355" t="e">
        <f>LEN(#REF!)-LEN(SUBSTITUTE(#REF!,",",""))+1</f>
        <v>#REF!</v>
      </c>
    </row>
    <row r="38" spans="1:7">
      <c r="A38" s="5" t="s">
        <v>87</v>
      </c>
      <c r="B38" s="6"/>
      <c r="C38" s="217"/>
      <c r="D38" s="74"/>
      <c r="E38" s="16" t="str">
        <f t="shared" si="0"/>
        <v/>
      </c>
      <c r="F38" s="354" t="b">
        <f>IF(nume_candidat="",FALSE,ISNUMBER(SEARCH(nume_candidat,#REF!)))</f>
        <v>0</v>
      </c>
      <c r="G38" s="355" t="e">
        <f>LEN(#REF!)-LEN(SUBSTITUTE(#REF!,",",""))+1</f>
        <v>#REF!</v>
      </c>
    </row>
    <row r="39" spans="1:7">
      <c r="A39" s="5" t="s">
        <v>88</v>
      </c>
      <c r="B39" s="6"/>
      <c r="C39" s="217"/>
      <c r="D39" s="74"/>
      <c r="E39" s="16" t="str">
        <f t="shared" si="0"/>
        <v/>
      </c>
      <c r="F39" s="354" t="b">
        <f>IF(nume_candidat="",FALSE,ISNUMBER(SEARCH(nume_candidat,#REF!)))</f>
        <v>0</v>
      </c>
      <c r="G39" s="355" t="e">
        <f>LEN(#REF!)-LEN(SUBSTITUTE(#REF!,",",""))+1</f>
        <v>#REF!</v>
      </c>
    </row>
    <row r="40" spans="1:7">
      <c r="A40" s="5" t="s">
        <v>96</v>
      </c>
      <c r="B40" s="6"/>
      <c r="C40" s="217"/>
      <c r="D40" s="74"/>
      <c r="E40" s="16" t="str">
        <f t="shared" si="0"/>
        <v/>
      </c>
      <c r="F40" s="354" t="b">
        <f>IF(nume_candidat="",FALSE,ISNUMBER(SEARCH(nume_candidat,#REF!)))</f>
        <v>0</v>
      </c>
      <c r="G40" s="355" t="e">
        <f>LEN(#REF!)-LEN(SUBSTITUTE(#REF!,",",""))+1</f>
        <v>#REF!</v>
      </c>
    </row>
    <row r="41" spans="1:7">
      <c r="A41" s="5" t="s">
        <v>97</v>
      </c>
      <c r="B41" s="6"/>
      <c r="C41" s="217"/>
      <c r="D41" s="74"/>
      <c r="E41" s="16" t="str">
        <f t="shared" si="0"/>
        <v/>
      </c>
      <c r="F41" s="354" t="b">
        <f>IF(nume_candidat="",FALSE,ISNUMBER(SEARCH(nume_candidat,#REF!)))</f>
        <v>0</v>
      </c>
      <c r="G41" s="355" t="e">
        <f>LEN(#REF!)-LEN(SUBSTITUTE(#REF!,",",""))+1</f>
        <v>#REF!</v>
      </c>
    </row>
    <row r="42" spans="1:7">
      <c r="A42" s="5" t="s">
        <v>98</v>
      </c>
      <c r="B42" s="6"/>
      <c r="C42" s="217"/>
      <c r="D42" s="74"/>
      <c r="E42" s="16" t="str">
        <f t="shared" si="0"/>
        <v/>
      </c>
      <c r="F42" s="354" t="b">
        <f>IF(nume_candidat="",FALSE,ISNUMBER(SEARCH(nume_candidat,#REF!)))</f>
        <v>0</v>
      </c>
      <c r="G42" s="355" t="e">
        <f>LEN(#REF!)-LEN(SUBSTITUTE(#REF!,",",""))+1</f>
        <v>#REF!</v>
      </c>
    </row>
    <row r="43" spans="1:7">
      <c r="A43" s="5" t="s">
        <v>99</v>
      </c>
      <c r="B43" s="6"/>
      <c r="C43" s="217"/>
      <c r="D43" s="74"/>
      <c r="E43" s="16" t="str">
        <f t="shared" si="0"/>
        <v/>
      </c>
      <c r="F43" s="354" t="b">
        <f>IF(nume_candidat="",FALSE,ISNUMBER(SEARCH(nume_candidat,#REF!)))</f>
        <v>0</v>
      </c>
      <c r="G43" s="355" t="e">
        <f>LEN(#REF!)-LEN(SUBSTITUTE(#REF!,",",""))+1</f>
        <v>#REF!</v>
      </c>
    </row>
    <row r="44" spans="1:7">
      <c r="A44" s="5" t="s">
        <v>100</v>
      </c>
      <c r="B44" s="6"/>
      <c r="C44" s="217"/>
      <c r="D44" s="74"/>
      <c r="E44" s="16" t="str">
        <f t="shared" si="0"/>
        <v/>
      </c>
      <c r="F44" s="354" t="b">
        <f>IF(nume_candidat="",FALSE,ISNUMBER(SEARCH(nume_candidat,#REF!)))</f>
        <v>0</v>
      </c>
      <c r="G44" s="355" t="e">
        <f>LEN(#REF!)-LEN(SUBSTITUTE(#REF!,",",""))+1</f>
        <v>#REF!</v>
      </c>
    </row>
    <row r="45" spans="1:7">
      <c r="A45" s="5" t="s">
        <v>101</v>
      </c>
      <c r="B45" s="6"/>
      <c r="C45" s="217"/>
      <c r="D45" s="74"/>
      <c r="E45" s="16" t="str">
        <f t="shared" si="0"/>
        <v/>
      </c>
      <c r="F45" s="354" t="b">
        <f>IF(nume_candidat="",FALSE,ISNUMBER(SEARCH(nume_candidat,#REF!)))</f>
        <v>0</v>
      </c>
      <c r="G45" s="355" t="e">
        <f>LEN(#REF!)-LEN(SUBSTITUTE(#REF!,",",""))+1</f>
        <v>#REF!</v>
      </c>
    </row>
    <row r="46" spans="1:7">
      <c r="A46" s="5" t="s">
        <v>103</v>
      </c>
      <c r="B46" s="6"/>
      <c r="C46" s="217"/>
      <c r="D46" s="74"/>
      <c r="E46" s="16" t="str">
        <f t="shared" si="0"/>
        <v/>
      </c>
      <c r="F46" s="354" t="b">
        <f>IF(nume_candidat="",FALSE,ISNUMBER(SEARCH(nume_candidat,#REF!)))</f>
        <v>0</v>
      </c>
      <c r="G46" s="355" t="e">
        <f>LEN(#REF!)-LEN(SUBSTITUTE(#REF!,",",""))+1</f>
        <v>#REF!</v>
      </c>
    </row>
    <row r="47" spans="1:7">
      <c r="A47" s="5" t="s">
        <v>104</v>
      </c>
      <c r="B47" s="6"/>
      <c r="C47" s="217"/>
      <c r="D47" s="74"/>
      <c r="E47" s="16" t="str">
        <f t="shared" si="0"/>
        <v/>
      </c>
      <c r="F47" s="354" t="b">
        <f>IF(nume_candidat="",FALSE,ISNUMBER(SEARCH(nume_candidat,#REF!)))</f>
        <v>0</v>
      </c>
      <c r="G47" s="355" t="e">
        <f>LEN(#REF!)-LEN(SUBSTITUTE(#REF!,",",""))+1</f>
        <v>#REF!</v>
      </c>
    </row>
    <row r="48" spans="1:7">
      <c r="A48" s="5" t="s">
        <v>105</v>
      </c>
      <c r="B48" s="6"/>
      <c r="C48" s="217"/>
      <c r="D48" s="74"/>
      <c r="E48" s="16" t="str">
        <f t="shared" si="0"/>
        <v/>
      </c>
      <c r="F48" s="354" t="b">
        <f>IF(nume_candidat="",FALSE,ISNUMBER(SEARCH(nume_candidat,#REF!)))</f>
        <v>0</v>
      </c>
      <c r="G48" s="355" t="e">
        <f>LEN(#REF!)-LEN(SUBSTITUTE(#REF!,",",""))+1</f>
        <v>#REF!</v>
      </c>
    </row>
    <row r="49" spans="1:7">
      <c r="A49" s="5" t="s">
        <v>106</v>
      </c>
      <c r="B49" s="6"/>
      <c r="C49" s="217"/>
      <c r="D49" s="74"/>
      <c r="E49" s="16" t="str">
        <f t="shared" si="0"/>
        <v/>
      </c>
      <c r="F49" s="354" t="b">
        <f>IF(nume_candidat="",FALSE,ISNUMBER(SEARCH(nume_candidat,#REF!)))</f>
        <v>0</v>
      </c>
      <c r="G49" s="355" t="e">
        <f>LEN(#REF!)-LEN(SUBSTITUTE(#REF!,",",""))+1</f>
        <v>#REF!</v>
      </c>
    </row>
    <row r="50" spans="1:7">
      <c r="A50" s="5" t="s">
        <v>107</v>
      </c>
      <c r="B50" s="6"/>
      <c r="C50" s="217"/>
      <c r="D50" s="74"/>
      <c r="E50" s="16" t="str">
        <f t="shared" si="0"/>
        <v/>
      </c>
      <c r="F50" s="354" t="b">
        <f>IF(nume_candidat="",FALSE,ISNUMBER(SEARCH(nume_candidat,#REF!)))</f>
        <v>0</v>
      </c>
      <c r="G50" s="355" t="e">
        <f>LEN(#REF!)-LEN(SUBSTITUTE(#REF!,",",""))+1</f>
        <v>#REF!</v>
      </c>
    </row>
    <row r="51" spans="1:7">
      <c r="A51" s="5" t="s">
        <v>108</v>
      </c>
      <c r="B51" s="6"/>
      <c r="C51" s="217"/>
      <c r="D51" s="74"/>
      <c r="E51" s="16" t="str">
        <f t="shared" si="0"/>
        <v/>
      </c>
      <c r="F51" s="354" t="b">
        <f>IF(nume_candidat="",FALSE,ISNUMBER(SEARCH(nume_candidat,#REF!)))</f>
        <v>0</v>
      </c>
      <c r="G51" s="355" t="e">
        <f>LEN(#REF!)-LEN(SUBSTITUTE(#REF!,",",""))+1</f>
        <v>#REF!</v>
      </c>
    </row>
    <row r="52" spans="1:7">
      <c r="A52" s="5" t="s">
        <v>109</v>
      </c>
      <c r="B52" s="6"/>
      <c r="C52" s="217"/>
      <c r="D52" s="74"/>
      <c r="E52" s="16" t="str">
        <f t="shared" si="0"/>
        <v/>
      </c>
      <c r="F52" s="354" t="b">
        <f>IF(nume_candidat="",FALSE,ISNUMBER(SEARCH(nume_candidat,#REF!)))</f>
        <v>0</v>
      </c>
      <c r="G52" s="355" t="e">
        <f>LEN(#REF!)-LEN(SUBSTITUTE(#REF!,",",""))+1</f>
        <v>#REF!</v>
      </c>
    </row>
    <row r="53" spans="1:7">
      <c r="A53" s="5" t="s">
        <v>110</v>
      </c>
      <c r="B53" s="6"/>
      <c r="C53" s="217"/>
      <c r="D53" s="74"/>
      <c r="E53" s="16" t="str">
        <f t="shared" si="0"/>
        <v/>
      </c>
      <c r="F53" s="354" t="b">
        <f>IF(nume_candidat="",FALSE,ISNUMBER(SEARCH(nume_candidat,#REF!)))</f>
        <v>0</v>
      </c>
      <c r="G53" s="355" t="e">
        <f>LEN(#REF!)-LEN(SUBSTITUTE(#REF!,",",""))+1</f>
        <v>#REF!</v>
      </c>
    </row>
    <row r="54" spans="1:7">
      <c r="A54" s="5" t="s">
        <v>111</v>
      </c>
      <c r="B54" s="6"/>
      <c r="C54" s="217"/>
      <c r="D54" s="74"/>
      <c r="E54" s="16" t="str">
        <f t="shared" si="0"/>
        <v/>
      </c>
      <c r="F54" s="354" t="b">
        <f>IF(nume_candidat="",FALSE,ISNUMBER(SEARCH(nume_candidat,#REF!)))</f>
        <v>0</v>
      </c>
      <c r="G54" s="355" t="e">
        <f>LEN(#REF!)-LEN(SUBSTITUTE(#REF!,",",""))+1</f>
        <v>#REF!</v>
      </c>
    </row>
    <row r="55" spans="1:7">
      <c r="A55" s="5" t="s">
        <v>112</v>
      </c>
      <c r="B55" s="6"/>
      <c r="C55" s="217"/>
      <c r="D55" s="74"/>
      <c r="E55" s="16" t="str">
        <f t="shared" si="0"/>
        <v/>
      </c>
      <c r="F55" s="354" t="b">
        <f>IF(nume_candidat="",FALSE,ISNUMBER(SEARCH(nume_candidat,#REF!)))</f>
        <v>0</v>
      </c>
      <c r="G55" s="355" t="e">
        <f>LEN(#REF!)-LEN(SUBSTITUTE(#REF!,",",""))+1</f>
        <v>#REF!</v>
      </c>
    </row>
    <row r="56" spans="1:7">
      <c r="A56" s="5" t="s">
        <v>113</v>
      </c>
      <c r="B56" s="6"/>
      <c r="C56" s="217"/>
      <c r="D56" s="74"/>
      <c r="E56" s="16" t="str">
        <f t="shared" si="0"/>
        <v/>
      </c>
      <c r="F56" s="354" t="b">
        <f>IF(nume_candidat="",FALSE,ISNUMBER(SEARCH(nume_candidat,#REF!)))</f>
        <v>0</v>
      </c>
      <c r="G56" s="355" t="e">
        <f>LEN(#REF!)-LEN(SUBSTITUTE(#REF!,",",""))+1</f>
        <v>#REF!</v>
      </c>
    </row>
    <row r="57" spans="1:7">
      <c r="A57" s="5" t="s">
        <v>114</v>
      </c>
      <c r="B57" s="6"/>
      <c r="C57" s="217"/>
      <c r="D57" s="74"/>
      <c r="E57" s="16" t="str">
        <f t="shared" si="0"/>
        <v/>
      </c>
      <c r="F57" s="354" t="b">
        <f>IF(nume_candidat="",FALSE,ISNUMBER(SEARCH(nume_candidat,#REF!)))</f>
        <v>0</v>
      </c>
      <c r="G57" s="355" t="e">
        <f>LEN(#REF!)-LEN(SUBSTITUTE(#REF!,",",""))+1</f>
        <v>#REF!</v>
      </c>
    </row>
    <row r="58" spans="1:7">
      <c r="A58" s="5" t="s">
        <v>115</v>
      </c>
      <c r="B58" s="6"/>
      <c r="C58" s="217"/>
      <c r="D58" s="74"/>
      <c r="E58" s="16" t="str">
        <f t="shared" si="0"/>
        <v/>
      </c>
      <c r="F58" s="354" t="b">
        <f>IF(nume_candidat="",FALSE,ISNUMBER(SEARCH(nume_candidat,#REF!)))</f>
        <v>0</v>
      </c>
      <c r="G58" s="355" t="e">
        <f>LEN(#REF!)-LEN(SUBSTITUTE(#REF!,",",""))+1</f>
        <v>#REF!</v>
      </c>
    </row>
    <row r="59" spans="1:7">
      <c r="A59" s="5" t="s">
        <v>116</v>
      </c>
      <c r="B59" s="6"/>
      <c r="C59" s="217"/>
      <c r="D59" s="74"/>
      <c r="E59" s="16" t="str">
        <f t="shared" si="0"/>
        <v/>
      </c>
      <c r="F59" s="354" t="b">
        <f>IF(nume_candidat="",FALSE,ISNUMBER(SEARCH(nume_candidat,#REF!)))</f>
        <v>0</v>
      </c>
      <c r="G59" s="355" t="e">
        <f>LEN(#REF!)-LEN(SUBSTITUTE(#REF!,",",""))+1</f>
        <v>#REF!</v>
      </c>
    </row>
    <row r="60" spans="1:7">
      <c r="A60" s="5" t="s">
        <v>117</v>
      </c>
      <c r="B60" s="6"/>
      <c r="C60" s="217"/>
      <c r="D60" s="74"/>
      <c r="E60" s="16" t="str">
        <f t="shared" si="0"/>
        <v/>
      </c>
      <c r="F60" s="354" t="b">
        <f>IF(nume_candidat="",FALSE,ISNUMBER(SEARCH(nume_candidat,#REF!)))</f>
        <v>0</v>
      </c>
      <c r="G60" s="355" t="e">
        <f>LEN(#REF!)-LEN(SUBSTITUTE(#REF!,",",""))+1</f>
        <v>#REF!</v>
      </c>
    </row>
    <row r="61" spans="1:7">
      <c r="A61" s="5" t="s">
        <v>118</v>
      </c>
      <c r="B61" s="6"/>
      <c r="C61" s="217"/>
      <c r="D61" s="74"/>
      <c r="E61" s="16" t="str">
        <f t="shared" si="0"/>
        <v/>
      </c>
      <c r="F61" s="354" t="b">
        <f>IF(nume_candidat="",FALSE,ISNUMBER(SEARCH(nume_candidat,#REF!)))</f>
        <v>0</v>
      </c>
      <c r="G61" s="355" t="e">
        <f>LEN(#REF!)-LEN(SUBSTITUTE(#REF!,",",""))+1</f>
        <v>#REF!</v>
      </c>
    </row>
    <row r="62" spans="1:7">
      <c r="A62" s="5" t="s">
        <v>119</v>
      </c>
      <c r="B62" s="6"/>
      <c r="C62" s="217"/>
      <c r="D62" s="74"/>
      <c r="E62" s="16" t="str">
        <f t="shared" si="0"/>
        <v/>
      </c>
      <c r="F62" s="354" t="b">
        <f>IF(nume_candidat="",FALSE,ISNUMBER(SEARCH(nume_candidat,#REF!)))</f>
        <v>0</v>
      </c>
      <c r="G62" s="355" t="e">
        <f>LEN(#REF!)-LEN(SUBSTITUTE(#REF!,",",""))+1</f>
        <v>#REF!</v>
      </c>
    </row>
    <row r="63" spans="1:7">
      <c r="A63" s="5" t="s">
        <v>120</v>
      </c>
      <c r="B63" s="6"/>
      <c r="C63" s="217"/>
      <c r="D63" s="74"/>
      <c r="E63" s="16" t="str">
        <f t="shared" si="0"/>
        <v/>
      </c>
      <c r="F63" s="354" t="b">
        <f>IF(nume_candidat="",FALSE,ISNUMBER(SEARCH(nume_candidat,#REF!)))</f>
        <v>0</v>
      </c>
      <c r="G63" s="355" t="e">
        <f>LEN(#REF!)-LEN(SUBSTITUTE(#REF!,",",""))+1</f>
        <v>#REF!</v>
      </c>
    </row>
    <row r="64" spans="1:7">
      <c r="A64" s="5" t="s">
        <v>121</v>
      </c>
      <c r="B64" s="6"/>
      <c r="C64" s="217"/>
      <c r="D64" s="74"/>
      <c r="E64" s="16" t="str">
        <f t="shared" si="0"/>
        <v/>
      </c>
      <c r="F64" s="354" t="b">
        <f>IF(nume_candidat="",FALSE,ISNUMBER(SEARCH(nume_candidat,#REF!)))</f>
        <v>0</v>
      </c>
      <c r="G64" s="355" t="e">
        <f>LEN(#REF!)-LEN(SUBSTITUTE(#REF!,",",""))+1</f>
        <v>#REF!</v>
      </c>
    </row>
    <row r="65" spans="1:7">
      <c r="A65" s="5" t="s">
        <v>122</v>
      </c>
      <c r="B65" s="6"/>
      <c r="C65" s="217"/>
      <c r="D65" s="74"/>
      <c r="E65" s="16" t="str">
        <f t="shared" si="0"/>
        <v/>
      </c>
      <c r="F65" s="354" t="b">
        <f>IF(nume_candidat="",FALSE,ISNUMBER(SEARCH(nume_candidat,#REF!)))</f>
        <v>0</v>
      </c>
      <c r="G65" s="355" t="e">
        <f>LEN(#REF!)-LEN(SUBSTITUTE(#REF!,",",""))+1</f>
        <v>#REF!</v>
      </c>
    </row>
    <row r="66" spans="1:7">
      <c r="A66" s="5" t="s">
        <v>123</v>
      </c>
      <c r="B66" s="6"/>
      <c r="C66" s="217"/>
      <c r="D66" s="74"/>
      <c r="E66" s="16" t="str">
        <f t="shared" si="0"/>
        <v/>
      </c>
      <c r="F66" s="354" t="b">
        <f>IF(nume_candidat="",FALSE,ISNUMBER(SEARCH(nume_candidat,#REF!)))</f>
        <v>0</v>
      </c>
      <c r="G66" s="355" t="e">
        <f>LEN(#REF!)-LEN(SUBSTITUTE(#REF!,",",""))+1</f>
        <v>#REF!</v>
      </c>
    </row>
    <row r="67" spans="1:7">
      <c r="A67" s="5" t="s">
        <v>124</v>
      </c>
      <c r="B67" s="6"/>
      <c r="C67" s="217"/>
      <c r="D67" s="74"/>
      <c r="E67" s="16" t="str">
        <f t="shared" si="0"/>
        <v/>
      </c>
      <c r="F67" s="354" t="b">
        <f>IF(nume_candidat="",FALSE,ISNUMBER(SEARCH(nume_candidat,#REF!)))</f>
        <v>0</v>
      </c>
      <c r="G67" s="355" t="e">
        <f>LEN(#REF!)-LEN(SUBSTITUTE(#REF!,",",""))+1</f>
        <v>#REF!</v>
      </c>
    </row>
    <row r="68" spans="1:7">
      <c r="A68" s="5" t="s">
        <v>125</v>
      </c>
      <c r="B68" s="6"/>
      <c r="C68" s="217"/>
      <c r="D68" s="74"/>
      <c r="E68" s="16" t="str">
        <f t="shared" si="0"/>
        <v/>
      </c>
      <c r="F68" s="354" t="b">
        <f>IF(nume_candidat="",FALSE,ISNUMBER(SEARCH(nume_candidat,#REF!)))</f>
        <v>0</v>
      </c>
      <c r="G68" s="355" t="e">
        <f>LEN(#REF!)-LEN(SUBSTITUTE(#REF!,",",""))+1</f>
        <v>#REF!</v>
      </c>
    </row>
    <row r="69" spans="1:7">
      <c r="A69" s="5" t="s">
        <v>126</v>
      </c>
      <c r="B69" s="6"/>
      <c r="C69" s="217"/>
      <c r="D69" s="74"/>
      <c r="E69" s="16" t="str">
        <f t="shared" si="0"/>
        <v/>
      </c>
      <c r="F69" s="354" t="b">
        <f>IF(nume_candidat="",FALSE,ISNUMBER(SEARCH(nume_candidat,#REF!)))</f>
        <v>0</v>
      </c>
      <c r="G69" s="355" t="e">
        <f>LEN(#REF!)-LEN(SUBSTITUTE(#REF!,",",""))+1</f>
        <v>#REF!</v>
      </c>
    </row>
    <row r="70" spans="1:7">
      <c r="A70" s="5" t="s">
        <v>127</v>
      </c>
      <c r="B70" s="6"/>
      <c r="C70" s="217"/>
      <c r="D70" s="74"/>
      <c r="E70" s="16" t="str">
        <f t="shared" si="0"/>
        <v/>
      </c>
      <c r="F70" s="354" t="b">
        <f>IF(nume_candidat="",FALSE,ISNUMBER(SEARCH(nume_candidat,#REF!)))</f>
        <v>0</v>
      </c>
      <c r="G70" s="355" t="e">
        <f>LEN(#REF!)-LEN(SUBSTITUTE(#REF!,",",""))+1</f>
        <v>#REF!</v>
      </c>
    </row>
    <row r="71" spans="1:7">
      <c r="A71" s="5" t="s">
        <v>128</v>
      </c>
      <c r="B71" s="6"/>
      <c r="C71" s="217"/>
      <c r="D71" s="74"/>
      <c r="E71" s="16" t="str">
        <f t="shared" si="0"/>
        <v/>
      </c>
      <c r="F71" s="354" t="b">
        <f>IF(nume_candidat="",FALSE,ISNUMBER(SEARCH(nume_candidat,#REF!)))</f>
        <v>0</v>
      </c>
      <c r="G71" s="355" t="e">
        <f>LEN(#REF!)-LEN(SUBSTITUTE(#REF!,",",""))+1</f>
        <v>#REF!</v>
      </c>
    </row>
    <row r="72" spans="1:7">
      <c r="A72" s="5" t="s">
        <v>129</v>
      </c>
      <c r="B72" s="6"/>
      <c r="C72" s="217"/>
      <c r="D72" s="74"/>
      <c r="E72" s="16" t="str">
        <f t="shared" si="0"/>
        <v/>
      </c>
      <c r="F72" s="354" t="b">
        <f>IF(nume_candidat="",FALSE,ISNUMBER(SEARCH(nume_candidat,#REF!)))</f>
        <v>0</v>
      </c>
      <c r="G72" s="355" t="e">
        <f>LEN(#REF!)-LEN(SUBSTITUTE(#REF!,",",""))+1</f>
        <v>#REF!</v>
      </c>
    </row>
    <row r="73" spans="1:7">
      <c r="A73" s="5" t="s">
        <v>130</v>
      </c>
      <c r="B73" s="6"/>
      <c r="C73" s="217"/>
      <c r="D73" s="74"/>
      <c r="E73" s="16" t="str">
        <f t="shared" si="0"/>
        <v/>
      </c>
      <c r="F73" s="354" t="b">
        <f>IF(nume_candidat="",FALSE,ISNUMBER(SEARCH(nume_candidat,#REF!)))</f>
        <v>0</v>
      </c>
      <c r="G73" s="355" t="e">
        <f>LEN(#REF!)-LEN(SUBSTITUTE(#REF!,",",""))+1</f>
        <v>#REF!</v>
      </c>
    </row>
    <row r="74" spans="1:7">
      <c r="A74" s="5" t="s">
        <v>131</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c r="A75" s="5" t="s">
        <v>132</v>
      </c>
      <c r="B75" s="6"/>
      <c r="C75" s="217"/>
      <c r="D75" s="74"/>
      <c r="E75" s="16" t="str">
        <f t="shared" si="1"/>
        <v/>
      </c>
      <c r="F75" s="354" t="b">
        <f>IF(nume_candidat="",FALSE,ISNUMBER(SEARCH(nume_candidat,#REF!)))</f>
        <v>0</v>
      </c>
      <c r="G75" s="355" t="e">
        <f>LEN(#REF!)-LEN(SUBSTITUTE(#REF!,",",""))+1</f>
        <v>#REF!</v>
      </c>
    </row>
    <row r="76" spans="1:7">
      <c r="A76" s="5" t="s">
        <v>133</v>
      </c>
      <c r="B76" s="6"/>
      <c r="C76" s="217"/>
      <c r="D76" s="74"/>
      <c r="E76" s="16" t="str">
        <f t="shared" si="1"/>
        <v/>
      </c>
      <c r="F76" s="354" t="b">
        <f>IF(nume_candidat="",FALSE,ISNUMBER(SEARCH(nume_candidat,#REF!)))</f>
        <v>0</v>
      </c>
      <c r="G76" s="355" t="e">
        <f>LEN(#REF!)-LEN(SUBSTITUTE(#REF!,",",""))+1</f>
        <v>#REF!</v>
      </c>
    </row>
    <row r="77" spans="1:7">
      <c r="A77" s="5" t="s">
        <v>134</v>
      </c>
      <c r="B77" s="6"/>
      <c r="C77" s="217"/>
      <c r="D77" s="74"/>
      <c r="E77" s="16" t="str">
        <f t="shared" si="1"/>
        <v/>
      </c>
      <c r="F77" s="354" t="b">
        <f>IF(nume_candidat="",FALSE,ISNUMBER(SEARCH(nume_candidat,#REF!)))</f>
        <v>0</v>
      </c>
      <c r="G77" s="355" t="e">
        <f>LEN(#REF!)-LEN(SUBSTITUTE(#REF!,",",""))+1</f>
        <v>#REF!</v>
      </c>
    </row>
    <row r="78" spans="1:7">
      <c r="A78" s="5" t="s">
        <v>135</v>
      </c>
      <c r="B78" s="6"/>
      <c r="C78" s="217"/>
      <c r="D78" s="74"/>
      <c r="E78" s="16" t="str">
        <f t="shared" si="1"/>
        <v/>
      </c>
      <c r="F78" s="354" t="b">
        <f>IF(nume_candidat="",FALSE,ISNUMBER(SEARCH(nume_candidat,#REF!)))</f>
        <v>0</v>
      </c>
      <c r="G78" s="355" t="e">
        <f>LEN(#REF!)-LEN(SUBSTITUTE(#REF!,",",""))+1</f>
        <v>#REF!</v>
      </c>
    </row>
    <row r="79" spans="1:7">
      <c r="A79" s="5" t="s">
        <v>136</v>
      </c>
      <c r="B79" s="6"/>
      <c r="C79" s="217"/>
      <c r="D79" s="74"/>
      <c r="E79" s="16" t="str">
        <f t="shared" si="1"/>
        <v/>
      </c>
      <c r="F79" s="354" t="b">
        <f>IF(nume_candidat="",FALSE,ISNUMBER(SEARCH(nume_candidat,#REF!)))</f>
        <v>0</v>
      </c>
      <c r="G79" s="355" t="e">
        <f>LEN(#REF!)-LEN(SUBSTITUTE(#REF!,",",""))+1</f>
        <v>#REF!</v>
      </c>
    </row>
    <row r="80" spans="1:7">
      <c r="A80" s="5" t="s">
        <v>137</v>
      </c>
      <c r="B80" s="6"/>
      <c r="C80" s="217"/>
      <c r="D80" s="74"/>
      <c r="E80" s="16" t="str">
        <f t="shared" si="1"/>
        <v/>
      </c>
      <c r="F80" s="354" t="b">
        <f>IF(nume_candidat="",FALSE,ISNUMBER(SEARCH(nume_candidat,#REF!)))</f>
        <v>0</v>
      </c>
      <c r="G80" s="355" t="e">
        <f>LEN(#REF!)-LEN(SUBSTITUTE(#REF!,",",""))+1</f>
        <v>#REF!</v>
      </c>
    </row>
    <row r="81" spans="1:7">
      <c r="A81" s="5" t="s">
        <v>138</v>
      </c>
      <c r="B81" s="6"/>
      <c r="C81" s="217"/>
      <c r="D81" s="74"/>
      <c r="E81" s="16" t="str">
        <f t="shared" si="1"/>
        <v/>
      </c>
      <c r="F81" s="354" t="b">
        <f>IF(nume_candidat="",FALSE,ISNUMBER(SEARCH(nume_candidat,#REF!)))</f>
        <v>0</v>
      </c>
      <c r="G81" s="355" t="e">
        <f>LEN(#REF!)-LEN(SUBSTITUTE(#REF!,",",""))+1</f>
        <v>#REF!</v>
      </c>
    </row>
    <row r="82" spans="1:7">
      <c r="A82" s="5" t="s">
        <v>139</v>
      </c>
      <c r="B82" s="6"/>
      <c r="C82" s="217"/>
      <c r="D82" s="74"/>
      <c r="E82" s="16" t="str">
        <f t="shared" si="1"/>
        <v/>
      </c>
      <c r="F82" s="354" t="b">
        <f>IF(nume_candidat="",FALSE,ISNUMBER(SEARCH(nume_candidat,#REF!)))</f>
        <v>0</v>
      </c>
      <c r="G82" s="355" t="e">
        <f>LEN(#REF!)-LEN(SUBSTITUTE(#REF!,",",""))+1</f>
        <v>#REF!</v>
      </c>
    </row>
    <row r="83" spans="1:7">
      <c r="A83" s="5" t="s">
        <v>140</v>
      </c>
      <c r="B83" s="6"/>
      <c r="C83" s="217"/>
      <c r="D83" s="74"/>
      <c r="E83" s="16" t="str">
        <f t="shared" si="1"/>
        <v/>
      </c>
      <c r="F83" s="354" t="b">
        <f>IF(nume_candidat="",FALSE,ISNUMBER(SEARCH(nume_candidat,#REF!)))</f>
        <v>0</v>
      </c>
      <c r="G83" s="355" t="e">
        <f>LEN(#REF!)-LEN(SUBSTITUTE(#REF!,",",""))+1</f>
        <v>#REF!</v>
      </c>
    </row>
    <row r="84" spans="1:7">
      <c r="A84" s="5" t="s">
        <v>141</v>
      </c>
      <c r="B84" s="6"/>
      <c r="C84" s="217"/>
      <c r="D84" s="74"/>
      <c r="E84" s="16" t="str">
        <f t="shared" si="1"/>
        <v/>
      </c>
      <c r="F84" s="354" t="b">
        <f>IF(nume_candidat="",FALSE,ISNUMBER(SEARCH(nume_candidat,#REF!)))</f>
        <v>0</v>
      </c>
      <c r="G84" s="355" t="e">
        <f>LEN(#REF!)-LEN(SUBSTITUTE(#REF!,",",""))+1</f>
        <v>#REF!</v>
      </c>
    </row>
    <row r="85" spans="1:7">
      <c r="A85" s="5" t="s">
        <v>142</v>
      </c>
      <c r="B85" s="6"/>
      <c r="C85" s="217"/>
      <c r="D85" s="74"/>
      <c r="E85" s="16" t="str">
        <f t="shared" si="1"/>
        <v/>
      </c>
      <c r="F85" s="354" t="b">
        <f>IF(nume_candidat="",FALSE,ISNUMBER(SEARCH(nume_candidat,#REF!)))</f>
        <v>0</v>
      </c>
      <c r="G85" s="355" t="e">
        <f>LEN(#REF!)-LEN(SUBSTITUTE(#REF!,",",""))+1</f>
        <v>#REF!</v>
      </c>
    </row>
    <row r="86" spans="1:7">
      <c r="A86" s="5" t="s">
        <v>143</v>
      </c>
      <c r="B86" s="6"/>
      <c r="C86" s="217"/>
      <c r="D86" s="74"/>
      <c r="E86" s="16" t="str">
        <f t="shared" si="1"/>
        <v/>
      </c>
      <c r="F86" s="354" t="b">
        <f>IF(nume_candidat="",FALSE,ISNUMBER(SEARCH(nume_candidat,#REF!)))</f>
        <v>0</v>
      </c>
      <c r="G86" s="355" t="e">
        <f>LEN(#REF!)-LEN(SUBSTITUTE(#REF!,",",""))+1</f>
        <v>#REF!</v>
      </c>
    </row>
    <row r="87" spans="1:7">
      <c r="A87" s="5" t="s">
        <v>144</v>
      </c>
      <c r="B87" s="6"/>
      <c r="C87" s="217"/>
      <c r="D87" s="74"/>
      <c r="E87" s="16" t="str">
        <f t="shared" si="1"/>
        <v/>
      </c>
      <c r="F87" s="354" t="b">
        <f>IF(nume_candidat="",FALSE,ISNUMBER(SEARCH(nume_candidat,#REF!)))</f>
        <v>0</v>
      </c>
      <c r="G87" s="355" t="e">
        <f>LEN(#REF!)-LEN(SUBSTITUTE(#REF!,",",""))+1</f>
        <v>#REF!</v>
      </c>
    </row>
    <row r="88" spans="1:7">
      <c r="A88" s="5" t="s">
        <v>145</v>
      </c>
      <c r="B88" s="6"/>
      <c r="C88" s="217"/>
      <c r="D88" s="74"/>
      <c r="E88" s="16" t="str">
        <f t="shared" si="1"/>
        <v/>
      </c>
      <c r="F88" s="354" t="b">
        <f>IF(nume_candidat="",FALSE,ISNUMBER(SEARCH(nume_candidat,#REF!)))</f>
        <v>0</v>
      </c>
      <c r="G88" s="355" t="e">
        <f>LEN(#REF!)-LEN(SUBSTITUTE(#REF!,",",""))+1</f>
        <v>#REF!</v>
      </c>
    </row>
    <row r="89" spans="1:7">
      <c r="A89" s="5" t="s">
        <v>146</v>
      </c>
      <c r="B89" s="6"/>
      <c r="C89" s="217"/>
      <c r="D89" s="74"/>
      <c r="E89" s="16" t="str">
        <f t="shared" si="1"/>
        <v/>
      </c>
      <c r="F89" s="354" t="b">
        <f>IF(nume_candidat="",FALSE,ISNUMBER(SEARCH(nume_candidat,#REF!)))</f>
        <v>0</v>
      </c>
      <c r="G89" s="355" t="e">
        <f>LEN(#REF!)-LEN(SUBSTITUTE(#REF!,",",""))+1</f>
        <v>#REF!</v>
      </c>
    </row>
    <row r="90" spans="1:7">
      <c r="A90" s="5" t="s">
        <v>147</v>
      </c>
      <c r="B90" s="6"/>
      <c r="C90" s="217"/>
      <c r="D90" s="74"/>
      <c r="E90" s="16" t="str">
        <f t="shared" si="1"/>
        <v/>
      </c>
      <c r="F90" s="354" t="b">
        <f>IF(nume_candidat="",FALSE,ISNUMBER(SEARCH(nume_candidat,#REF!)))</f>
        <v>0</v>
      </c>
      <c r="G90" s="355" t="e">
        <f>LEN(#REF!)-LEN(SUBSTITUTE(#REF!,",",""))+1</f>
        <v>#REF!</v>
      </c>
    </row>
    <row r="91" spans="1:7">
      <c r="A91" s="5" t="s">
        <v>148</v>
      </c>
      <c r="B91" s="6"/>
      <c r="C91" s="217"/>
      <c r="D91" s="74"/>
      <c r="E91" s="16" t="str">
        <f t="shared" si="1"/>
        <v/>
      </c>
      <c r="F91" s="354" t="b">
        <f>IF(nume_candidat="",FALSE,ISNUMBER(SEARCH(nume_candidat,#REF!)))</f>
        <v>0</v>
      </c>
      <c r="G91" s="355" t="e">
        <f>LEN(#REF!)-LEN(SUBSTITUTE(#REF!,",",""))+1</f>
        <v>#REF!</v>
      </c>
    </row>
    <row r="92" spans="1:7">
      <c r="A92" s="5" t="s">
        <v>149</v>
      </c>
      <c r="B92" s="6"/>
      <c r="C92" s="217"/>
      <c r="D92" s="74"/>
      <c r="E92" s="16" t="str">
        <f t="shared" si="1"/>
        <v/>
      </c>
      <c r="F92" s="354" t="b">
        <f>IF(nume_candidat="",FALSE,ISNUMBER(SEARCH(nume_candidat,#REF!)))</f>
        <v>0</v>
      </c>
      <c r="G92" s="355" t="e">
        <f>LEN(#REF!)-LEN(SUBSTITUTE(#REF!,",",""))+1</f>
        <v>#REF!</v>
      </c>
    </row>
    <row r="93" spans="1:7">
      <c r="A93" s="5" t="s">
        <v>150</v>
      </c>
      <c r="B93" s="6"/>
      <c r="C93" s="217"/>
      <c r="D93" s="74"/>
      <c r="E93" s="16" t="str">
        <f t="shared" si="1"/>
        <v/>
      </c>
      <c r="F93" s="354" t="b">
        <f>IF(nume_candidat="",FALSE,ISNUMBER(SEARCH(nume_candidat,#REF!)))</f>
        <v>0</v>
      </c>
      <c r="G93" s="355" t="e">
        <f>LEN(#REF!)-LEN(SUBSTITUTE(#REF!,",",""))+1</f>
        <v>#REF!</v>
      </c>
    </row>
    <row r="94" spans="1:7">
      <c r="A94" s="5" t="s">
        <v>151</v>
      </c>
      <c r="B94" s="6"/>
      <c r="C94" s="217"/>
      <c r="D94" s="74"/>
      <c r="E94" s="16" t="str">
        <f t="shared" si="1"/>
        <v/>
      </c>
      <c r="F94" s="354" t="b">
        <f>IF(nume_candidat="",FALSE,ISNUMBER(SEARCH(nume_candidat,#REF!)))</f>
        <v>0</v>
      </c>
      <c r="G94" s="355" t="e">
        <f>LEN(#REF!)-LEN(SUBSTITUTE(#REF!,",",""))+1</f>
        <v>#REF!</v>
      </c>
    </row>
    <row r="95" spans="1:7">
      <c r="A95" s="5" t="s">
        <v>152</v>
      </c>
      <c r="B95" s="6"/>
      <c r="C95" s="217"/>
      <c r="D95" s="74"/>
      <c r="E95" s="16" t="str">
        <f t="shared" si="1"/>
        <v/>
      </c>
      <c r="F95" s="354" t="b">
        <f>IF(nume_candidat="",FALSE,ISNUMBER(SEARCH(nume_candidat,#REF!)))</f>
        <v>0</v>
      </c>
      <c r="G95" s="355" t="e">
        <f>LEN(#REF!)-LEN(SUBSTITUTE(#REF!,",",""))+1</f>
        <v>#REF!</v>
      </c>
    </row>
    <row r="96" spans="1:7">
      <c r="A96" s="5" t="s">
        <v>153</v>
      </c>
      <c r="B96" s="6"/>
      <c r="C96" s="217"/>
      <c r="D96" s="74"/>
      <c r="E96" s="16" t="str">
        <f t="shared" si="1"/>
        <v/>
      </c>
      <c r="F96" s="354" t="b">
        <f>IF(nume_candidat="",FALSE,ISNUMBER(SEARCH(nume_candidat,#REF!)))</f>
        <v>0</v>
      </c>
      <c r="G96" s="355" t="e">
        <f>LEN(#REF!)-LEN(SUBSTITUTE(#REF!,",",""))+1</f>
        <v>#REF!</v>
      </c>
    </row>
    <row r="97" spans="1:7">
      <c r="A97" s="5" t="s">
        <v>154</v>
      </c>
      <c r="B97" s="6"/>
      <c r="C97" s="217"/>
      <c r="D97" s="74"/>
      <c r="E97" s="16" t="str">
        <f t="shared" si="1"/>
        <v/>
      </c>
      <c r="F97" s="354" t="b">
        <f>IF(nume_candidat="",FALSE,ISNUMBER(SEARCH(nume_candidat,#REF!)))</f>
        <v>0</v>
      </c>
      <c r="G97" s="355" t="e">
        <f>LEN(#REF!)-LEN(SUBSTITUTE(#REF!,",",""))+1</f>
        <v>#REF!</v>
      </c>
    </row>
    <row r="98" spans="1:7">
      <c r="A98" s="5" t="s">
        <v>155</v>
      </c>
      <c r="B98" s="6"/>
      <c r="C98" s="217"/>
      <c r="D98" s="74"/>
      <c r="E98" s="16" t="str">
        <f t="shared" si="1"/>
        <v/>
      </c>
      <c r="F98" s="354" t="b">
        <f>IF(nume_candidat="",FALSE,ISNUMBER(SEARCH(nume_candidat,#REF!)))</f>
        <v>0</v>
      </c>
      <c r="G98" s="355" t="e">
        <f>LEN(#REF!)-LEN(SUBSTITUTE(#REF!,",",""))+1</f>
        <v>#REF!</v>
      </c>
    </row>
    <row r="99" spans="1:7">
      <c r="A99" s="5" t="s">
        <v>156</v>
      </c>
      <c r="B99" s="6"/>
      <c r="C99" s="217"/>
      <c r="D99" s="74"/>
      <c r="E99" s="16" t="str">
        <f t="shared" si="1"/>
        <v/>
      </c>
      <c r="F99" s="354" t="b">
        <f>IF(nume_candidat="",FALSE,ISNUMBER(SEARCH(nume_candidat,#REF!)))</f>
        <v>0</v>
      </c>
      <c r="G99" s="355" t="e">
        <f>LEN(#REF!)-LEN(SUBSTITUTE(#REF!,",",""))+1</f>
        <v>#REF!</v>
      </c>
    </row>
    <row r="100" spans="1:7">
      <c r="A100" s="5" t="s">
        <v>157</v>
      </c>
      <c r="B100" s="6"/>
      <c r="C100" s="217"/>
      <c r="D100" s="74"/>
      <c r="E100" s="16" t="str">
        <f t="shared" si="1"/>
        <v/>
      </c>
      <c r="F100" s="354" t="b">
        <f>IF(nume_candidat="",FALSE,ISNUMBER(SEARCH(nume_candidat,#REF!)))</f>
        <v>0</v>
      </c>
      <c r="G100" s="355" t="e">
        <f>LEN(#REF!)-LEN(SUBSTITUTE(#REF!,",",""))+1</f>
        <v>#REF!</v>
      </c>
    </row>
    <row r="101" spans="1:7">
      <c r="A101" s="5" t="s">
        <v>158</v>
      </c>
      <c r="B101" s="6"/>
      <c r="C101" s="217"/>
      <c r="D101" s="74"/>
      <c r="E101" s="16" t="str">
        <f t="shared" si="1"/>
        <v/>
      </c>
      <c r="F101" s="354" t="b">
        <f>IF(nume_candidat="",FALSE,ISNUMBER(SEARCH(nume_candidat,#REF!)))</f>
        <v>0</v>
      </c>
      <c r="G101" s="355" t="e">
        <f>LEN(#REF!)-LEN(SUBSTITUTE(#REF!,",",""))+1</f>
        <v>#REF!</v>
      </c>
    </row>
    <row r="102" spans="1:7">
      <c r="A102" s="5" t="s">
        <v>159</v>
      </c>
      <c r="B102" s="6"/>
      <c r="C102" s="217"/>
      <c r="D102" s="74"/>
      <c r="E102" s="16" t="str">
        <f t="shared" si="1"/>
        <v/>
      </c>
      <c r="F102" s="354" t="b">
        <f>IF(nume_candidat="",FALSE,ISNUMBER(SEARCH(nume_candidat,#REF!)))</f>
        <v>0</v>
      </c>
      <c r="G102" s="355" t="e">
        <f>LEN(#REF!)-LEN(SUBSTITUTE(#REF!,",",""))+1</f>
        <v>#REF!</v>
      </c>
    </row>
    <row r="103" spans="1:7">
      <c r="A103" s="5" t="s">
        <v>160</v>
      </c>
      <c r="B103" s="6"/>
      <c r="C103" s="217"/>
      <c r="D103" s="74"/>
      <c r="E103" s="16" t="str">
        <f t="shared" si="1"/>
        <v/>
      </c>
      <c r="F103" s="354" t="b">
        <f>IF(nume_candidat="",FALSE,ISNUMBER(SEARCH(nume_candidat,#REF!)))</f>
        <v>0</v>
      </c>
      <c r="G103" s="355" t="e">
        <f>LEN(#REF!)-LEN(SUBSTITUTE(#REF!,",",""))+1</f>
        <v>#REF!</v>
      </c>
    </row>
    <row r="104" spans="1:7">
      <c r="A104" s="5" t="s">
        <v>161</v>
      </c>
      <c r="B104" s="6"/>
      <c r="C104" s="217"/>
      <c r="D104" s="74"/>
      <c r="E104" s="16" t="str">
        <f t="shared" si="1"/>
        <v/>
      </c>
      <c r="F104" s="354" t="b">
        <f>IF(nume_candidat="",FALSE,ISNUMBER(SEARCH(nume_candidat,#REF!)))</f>
        <v>0</v>
      </c>
      <c r="G104" s="355" t="e">
        <f>LEN(#REF!)-LEN(SUBSTITUTE(#REF!,",",""))+1</f>
        <v>#REF!</v>
      </c>
    </row>
    <row r="105" spans="1:7">
      <c r="A105" s="5" t="s">
        <v>162</v>
      </c>
      <c r="B105" s="6"/>
      <c r="C105" s="217"/>
      <c r="D105" s="74"/>
      <c r="E105" s="16" t="str">
        <f t="shared" si="1"/>
        <v/>
      </c>
      <c r="F105" s="354" t="b">
        <f>IF(nume_candidat="",FALSE,ISNUMBER(SEARCH(nume_candidat,#REF!)))</f>
        <v>0</v>
      </c>
      <c r="G105" s="355" t="e">
        <f>LEN(#REF!)-LEN(SUBSTITUTE(#REF!,",",""))+1</f>
        <v>#REF!</v>
      </c>
    </row>
    <row r="106" spans="1:7">
      <c r="A106" s="5" t="s">
        <v>163</v>
      </c>
      <c r="B106" s="6"/>
      <c r="C106" s="217"/>
      <c r="D106" s="74"/>
      <c r="E106" s="16" t="str">
        <f t="shared" si="1"/>
        <v/>
      </c>
      <c r="F106" s="354" t="b">
        <f>IF(nume_candidat="",FALSE,ISNUMBER(SEARCH(nume_candidat,#REF!)))</f>
        <v>0</v>
      </c>
      <c r="G106" s="355" t="e">
        <f>LEN(#REF!)-LEN(SUBSTITUTE(#REF!,",",""))+1</f>
        <v>#REF!</v>
      </c>
    </row>
    <row r="107" spans="1:7">
      <c r="A107" s="5" t="s">
        <v>164</v>
      </c>
      <c r="B107" s="6"/>
      <c r="C107" s="217"/>
      <c r="D107" s="74"/>
      <c r="E107" s="16" t="str">
        <f t="shared" si="1"/>
        <v/>
      </c>
      <c r="F107" s="354" t="b">
        <f>IF(nume_candidat="",FALSE,ISNUMBER(SEARCH(nume_candidat,#REF!)))</f>
        <v>0</v>
      </c>
      <c r="G107" s="355" t="e">
        <f>LEN(#REF!)-LEN(SUBSTITUTE(#REF!,",",""))+1</f>
        <v>#REF!</v>
      </c>
    </row>
    <row r="108" spans="1:7">
      <c r="A108" s="5" t="s">
        <v>165</v>
      </c>
      <c r="B108" s="6"/>
      <c r="C108" s="217"/>
      <c r="D108" s="74"/>
      <c r="E108" s="16" t="str">
        <f t="shared" si="1"/>
        <v/>
      </c>
      <c r="F108" s="354" t="b">
        <f>IF(nume_candidat="",FALSE,ISNUMBER(SEARCH(nume_candidat,#REF!)))</f>
        <v>0</v>
      </c>
      <c r="G108" s="355" t="e">
        <f>LEN(#REF!)-LEN(SUBSTITUTE(#REF!,",",""))+1</f>
        <v>#REF!</v>
      </c>
    </row>
    <row r="109" spans="1:7">
      <c r="A109" s="5" t="s">
        <v>166</v>
      </c>
      <c r="B109" s="6"/>
      <c r="C109" s="217"/>
      <c r="D109" s="74"/>
      <c r="E109" s="16" t="str">
        <f t="shared" si="1"/>
        <v/>
      </c>
      <c r="F109" s="354" t="b">
        <f>IF(nume_candidat="",FALSE,ISNUMBER(SEARCH(nume_candidat,#REF!)))</f>
        <v>0</v>
      </c>
      <c r="G109" s="355" t="e">
        <f>LEN(#REF!)-LEN(SUBSTITUTE(#REF!,",",""))+1</f>
        <v>#REF!</v>
      </c>
    </row>
    <row r="110" spans="1:7">
      <c r="A110" s="5" t="s">
        <v>167</v>
      </c>
      <c r="B110" s="6"/>
      <c r="C110" s="217"/>
      <c r="D110" s="74"/>
      <c r="E110" s="16" t="str">
        <f t="shared" si="1"/>
        <v/>
      </c>
      <c r="F110" s="354" t="b">
        <f>IF(nume_candidat="",FALSE,ISNUMBER(SEARCH(nume_candidat,#REF!)))</f>
        <v>0</v>
      </c>
      <c r="G110" s="355" t="e">
        <f>LEN(#REF!)-LEN(SUBSTITUTE(#REF!,",",""))+1</f>
        <v>#REF!</v>
      </c>
    </row>
    <row r="111" spans="1:7">
      <c r="A111" s="5" t="s">
        <v>168</v>
      </c>
      <c r="B111" s="6"/>
      <c r="C111" s="217"/>
      <c r="D111" s="74"/>
      <c r="E111" s="16" t="str">
        <f t="shared" si="1"/>
        <v/>
      </c>
      <c r="F111" s="354" t="b">
        <f>IF(nume_candidat="",FALSE,ISNUMBER(SEARCH(nume_candidat,#REF!)))</f>
        <v>0</v>
      </c>
      <c r="G111" s="355" t="e">
        <f>LEN(#REF!)-LEN(SUBSTITUTE(#REF!,",",""))+1</f>
        <v>#REF!</v>
      </c>
    </row>
    <row r="112" spans="1:7">
      <c r="A112" s="5" t="s">
        <v>169</v>
      </c>
      <c r="B112" s="6"/>
      <c r="C112" s="217"/>
      <c r="D112" s="74"/>
      <c r="E112" s="16" t="str">
        <f t="shared" si="1"/>
        <v/>
      </c>
      <c r="F112" s="354" t="b">
        <f>IF(nume_candidat="",FALSE,ISNUMBER(SEARCH(nume_candidat,#REF!)))</f>
        <v>0</v>
      </c>
      <c r="G112" s="355" t="e">
        <f>LEN(#REF!)-LEN(SUBSTITUTE(#REF!,",",""))+1</f>
        <v>#REF!</v>
      </c>
    </row>
    <row r="113" spans="1:7">
      <c r="A113" s="5" t="s">
        <v>170</v>
      </c>
      <c r="B113" s="6"/>
      <c r="C113" s="217"/>
      <c r="D113" s="74"/>
      <c r="E113" s="16" t="str">
        <f t="shared" si="1"/>
        <v/>
      </c>
      <c r="F113" s="354" t="b">
        <f>IF(nume_candidat="",FALSE,ISNUMBER(SEARCH(nume_candidat,#REF!)))</f>
        <v>0</v>
      </c>
      <c r="G113" s="355" t="e">
        <f>LEN(#REF!)-LEN(SUBSTITUTE(#REF!,",",""))+1</f>
        <v>#REF!</v>
      </c>
    </row>
    <row r="114" spans="1:7">
      <c r="A114" s="5" t="s">
        <v>171</v>
      </c>
      <c r="B114" s="6"/>
      <c r="C114" s="217"/>
      <c r="D114" s="74"/>
      <c r="E114" s="16" t="str">
        <f t="shared" si="1"/>
        <v/>
      </c>
      <c r="F114" s="354" t="b">
        <f>IF(nume_candidat="",FALSE,ISNUMBER(SEARCH(nume_candidat,#REF!)))</f>
        <v>0</v>
      </c>
      <c r="G114" s="355" t="e">
        <f>LEN(#REF!)-LEN(SUBSTITUTE(#REF!,",",""))+1</f>
        <v>#REF!</v>
      </c>
    </row>
    <row r="115" spans="1:7">
      <c r="A115" s="5" t="s">
        <v>172</v>
      </c>
      <c r="B115" s="6"/>
      <c r="C115" s="217"/>
      <c r="D115" s="74"/>
      <c r="E115" s="16" t="str">
        <f t="shared" si="1"/>
        <v/>
      </c>
      <c r="F115" s="354" t="b">
        <f>IF(nume_candidat="",FALSE,ISNUMBER(SEARCH(nume_candidat,#REF!)))</f>
        <v>0</v>
      </c>
      <c r="G115" s="355" t="e">
        <f>LEN(#REF!)-LEN(SUBSTITUTE(#REF!,",",""))+1</f>
        <v>#REF!</v>
      </c>
    </row>
    <row r="116" spans="1:7">
      <c r="A116" s="5" t="s">
        <v>173</v>
      </c>
      <c r="B116" s="6"/>
      <c r="C116" s="217"/>
      <c r="D116" s="74"/>
      <c r="E116" s="16" t="str">
        <f t="shared" si="1"/>
        <v/>
      </c>
      <c r="F116" s="354" t="b">
        <f>IF(nume_candidat="",FALSE,ISNUMBER(SEARCH(nume_candidat,#REF!)))</f>
        <v>0</v>
      </c>
      <c r="G116" s="355" t="e">
        <f>LEN(#REF!)-LEN(SUBSTITUTE(#REF!,",",""))+1</f>
        <v>#REF!</v>
      </c>
    </row>
    <row r="117" spans="1:7">
      <c r="A117" s="5" t="s">
        <v>174</v>
      </c>
      <c r="B117" s="6"/>
      <c r="C117" s="217"/>
      <c r="D117" s="74"/>
      <c r="E117" s="16" t="str">
        <f t="shared" si="1"/>
        <v/>
      </c>
      <c r="F117" s="354" t="b">
        <f>IF(nume_candidat="",FALSE,ISNUMBER(SEARCH(nume_candidat,#REF!)))</f>
        <v>0</v>
      </c>
      <c r="G117" s="355" t="e">
        <f>LEN(#REF!)-LEN(SUBSTITUTE(#REF!,",",""))+1</f>
        <v>#REF!</v>
      </c>
    </row>
    <row r="118" spans="1:7">
      <c r="A118" s="5" t="s">
        <v>175</v>
      </c>
      <c r="B118" s="6"/>
      <c r="C118" s="217"/>
      <c r="D118" s="74"/>
      <c r="E118" s="16" t="str">
        <f t="shared" si="1"/>
        <v/>
      </c>
      <c r="F118" s="354" t="b">
        <f>IF(nume_candidat="",FALSE,ISNUMBER(SEARCH(nume_candidat,#REF!)))</f>
        <v>0</v>
      </c>
      <c r="G118" s="355" t="e">
        <f>LEN(#REF!)-LEN(SUBSTITUTE(#REF!,",",""))+1</f>
        <v>#REF!</v>
      </c>
    </row>
    <row r="119" spans="1:7">
      <c r="A119" s="5" t="s">
        <v>176</v>
      </c>
      <c r="B119" s="6"/>
      <c r="C119" s="217"/>
      <c r="D119" s="74"/>
      <c r="E119" s="16" t="str">
        <f t="shared" si="1"/>
        <v/>
      </c>
      <c r="F119" s="354" t="b">
        <f>IF(nume_candidat="",FALSE,ISNUMBER(SEARCH(nume_candidat,#REF!)))</f>
        <v>0</v>
      </c>
      <c r="G119" s="355" t="e">
        <f>LEN(#REF!)-LEN(SUBSTITUTE(#REF!,",",""))+1</f>
        <v>#REF!</v>
      </c>
    </row>
    <row r="120" spans="1:7">
      <c r="A120" s="5" t="s">
        <v>177</v>
      </c>
      <c r="B120" s="6"/>
      <c r="C120" s="217"/>
      <c r="D120" s="74"/>
      <c r="E120" s="16" t="str">
        <f t="shared" si="1"/>
        <v/>
      </c>
      <c r="F120" s="354" t="b">
        <f>IF(nume_candidat="",FALSE,ISNUMBER(SEARCH(nume_candidat,#REF!)))</f>
        <v>0</v>
      </c>
      <c r="G120" s="355" t="e">
        <f>LEN(#REF!)-LEN(SUBSTITUTE(#REF!,",",""))+1</f>
        <v>#REF!</v>
      </c>
    </row>
    <row r="121" spans="1:7">
      <c r="A121" s="5" t="s">
        <v>178</v>
      </c>
      <c r="B121" s="6"/>
      <c r="C121" s="217"/>
      <c r="D121" s="74"/>
      <c r="E121" s="16" t="str">
        <f t="shared" si="1"/>
        <v/>
      </c>
      <c r="F121" s="354" t="b">
        <f>IF(nume_candidat="",FALSE,ISNUMBER(SEARCH(nume_candidat,#REF!)))</f>
        <v>0</v>
      </c>
      <c r="G121" s="355" t="e">
        <f>LEN(#REF!)-LEN(SUBSTITUTE(#REF!,",",""))+1</f>
        <v>#REF!</v>
      </c>
    </row>
    <row r="122" spans="1:7">
      <c r="A122" s="5" t="s">
        <v>179</v>
      </c>
      <c r="B122" s="6"/>
      <c r="C122" s="217"/>
      <c r="D122" s="74"/>
      <c r="E122" s="16" t="str">
        <f t="shared" si="1"/>
        <v/>
      </c>
      <c r="F122" s="354" t="b">
        <f>IF(nume_candidat="",FALSE,ISNUMBER(SEARCH(nume_candidat,#REF!)))</f>
        <v>0</v>
      </c>
      <c r="G122" s="355" t="e">
        <f>LEN(#REF!)-LEN(SUBSTITUTE(#REF!,",",""))+1</f>
        <v>#REF!</v>
      </c>
    </row>
    <row r="123" spans="1:7">
      <c r="A123" s="5" t="s">
        <v>180</v>
      </c>
      <c r="B123" s="6"/>
      <c r="C123" s="217"/>
      <c r="D123" s="74"/>
      <c r="E123" s="16" t="str">
        <f t="shared" si="1"/>
        <v/>
      </c>
      <c r="F123" s="354" t="b">
        <f>IF(nume_candidat="",FALSE,ISNUMBER(SEARCH(nume_candidat,#REF!)))</f>
        <v>0</v>
      </c>
      <c r="G123" s="355" t="e">
        <f>LEN(#REF!)-LEN(SUBSTITUTE(#REF!,",",""))+1</f>
        <v>#REF!</v>
      </c>
    </row>
    <row r="124" spans="1:7">
      <c r="A124" s="5" t="s">
        <v>181</v>
      </c>
      <c r="B124" s="6"/>
      <c r="C124" s="217"/>
      <c r="D124" s="74"/>
      <c r="E124" s="16" t="str">
        <f t="shared" si="1"/>
        <v/>
      </c>
      <c r="F124" s="354" t="b">
        <f>IF(nume_candidat="",FALSE,ISNUMBER(SEARCH(nume_candidat,#REF!)))</f>
        <v>0</v>
      </c>
      <c r="G124" s="355" t="e">
        <f>LEN(#REF!)-LEN(SUBSTITUTE(#REF!,",",""))+1</f>
        <v>#REF!</v>
      </c>
    </row>
    <row r="125" spans="1:7">
      <c r="A125" s="5" t="s">
        <v>182</v>
      </c>
      <c r="B125" s="6"/>
      <c r="C125" s="217"/>
      <c r="D125" s="74"/>
      <c r="E125" s="16" t="str">
        <f t="shared" si="1"/>
        <v/>
      </c>
      <c r="F125" s="354" t="b">
        <f>IF(nume_candidat="",FALSE,ISNUMBER(SEARCH(nume_candidat,#REF!)))</f>
        <v>0</v>
      </c>
      <c r="G125" s="355" t="e">
        <f>LEN(#REF!)-LEN(SUBSTITUTE(#REF!,",",""))+1</f>
        <v>#REF!</v>
      </c>
    </row>
    <row r="126" spans="1:7">
      <c r="A126" s="5" t="s">
        <v>183</v>
      </c>
      <c r="B126" s="6"/>
      <c r="C126" s="217"/>
      <c r="D126" s="74"/>
      <c r="E126" s="16" t="str">
        <f t="shared" si="1"/>
        <v/>
      </c>
      <c r="F126" s="354" t="b">
        <f>IF(nume_candidat="",FALSE,ISNUMBER(SEARCH(nume_candidat,#REF!)))</f>
        <v>0</v>
      </c>
      <c r="G126" s="355" t="e">
        <f>LEN(#REF!)-LEN(SUBSTITUTE(#REF!,",",""))+1</f>
        <v>#REF!</v>
      </c>
    </row>
    <row r="127" spans="1:7">
      <c r="A127" s="5" t="s">
        <v>184</v>
      </c>
      <c r="B127" s="6"/>
      <c r="C127" s="217"/>
      <c r="D127" s="74"/>
      <c r="E127" s="16" t="str">
        <f t="shared" si="1"/>
        <v/>
      </c>
      <c r="F127" s="354" t="b">
        <f>IF(nume_candidat="",FALSE,ISNUMBER(SEARCH(nume_candidat,#REF!)))</f>
        <v>0</v>
      </c>
      <c r="G127" s="355" t="e">
        <f>LEN(#REF!)-LEN(SUBSTITUTE(#REF!,",",""))+1</f>
        <v>#REF!</v>
      </c>
    </row>
    <row r="128" spans="1:7">
      <c r="A128" s="5" t="s">
        <v>185</v>
      </c>
      <c r="B128" s="6"/>
      <c r="C128" s="217"/>
      <c r="D128" s="74"/>
      <c r="E128" s="16" t="str">
        <f t="shared" si="1"/>
        <v/>
      </c>
      <c r="F128" s="354" t="b">
        <f>IF(nume_candidat="",FALSE,ISNUMBER(SEARCH(nume_candidat,#REF!)))</f>
        <v>0</v>
      </c>
      <c r="G128" s="355" t="e">
        <f>LEN(#REF!)-LEN(SUBSTITUTE(#REF!,",",""))+1</f>
        <v>#REF!</v>
      </c>
    </row>
    <row r="129" spans="1:7">
      <c r="A129" s="5" t="s">
        <v>186</v>
      </c>
      <c r="B129" s="6"/>
      <c r="C129" s="217"/>
      <c r="D129" s="74"/>
      <c r="E129" s="16" t="str">
        <f t="shared" si="1"/>
        <v/>
      </c>
      <c r="F129" s="354" t="b">
        <f>IF(nume_candidat="",FALSE,ISNUMBER(SEARCH(nume_candidat,#REF!)))</f>
        <v>0</v>
      </c>
      <c r="G129" s="355" t="e">
        <f>LEN(#REF!)-LEN(SUBSTITUTE(#REF!,",",""))+1</f>
        <v>#REF!</v>
      </c>
    </row>
    <row r="130" spans="1:7">
      <c r="A130" s="5" t="s">
        <v>187</v>
      </c>
      <c r="B130" s="6"/>
      <c r="C130" s="217"/>
      <c r="D130" s="74"/>
      <c r="E130" s="16" t="str">
        <f t="shared" si="1"/>
        <v/>
      </c>
      <c r="F130" s="354" t="b">
        <f>IF(nume_candidat="",FALSE,ISNUMBER(SEARCH(nume_candidat,#REF!)))</f>
        <v>0</v>
      </c>
      <c r="G130" s="355" t="e">
        <f>LEN(#REF!)-LEN(SUBSTITUTE(#REF!,",",""))+1</f>
        <v>#REF!</v>
      </c>
    </row>
    <row r="131" spans="1:7">
      <c r="A131" s="5" t="s">
        <v>188</v>
      </c>
      <c r="B131" s="6"/>
      <c r="C131" s="217"/>
      <c r="D131" s="74"/>
      <c r="E131" s="16" t="str">
        <f t="shared" si="1"/>
        <v/>
      </c>
      <c r="F131" s="354" t="b">
        <f>IF(nume_candidat="",FALSE,ISNUMBER(SEARCH(nume_candidat,#REF!)))</f>
        <v>0</v>
      </c>
      <c r="G131" s="355" t="e">
        <f>LEN(#REF!)-LEN(SUBSTITUTE(#REF!,",",""))+1</f>
        <v>#REF!</v>
      </c>
    </row>
    <row r="132" spans="1:7">
      <c r="A132" s="5" t="s">
        <v>189</v>
      </c>
      <c r="B132" s="6"/>
      <c r="C132" s="217"/>
      <c r="D132" s="74"/>
      <c r="E132" s="16" t="str">
        <f t="shared" si="1"/>
        <v/>
      </c>
      <c r="F132" s="354" t="b">
        <f>IF(nume_candidat="",FALSE,ISNUMBER(SEARCH(nume_candidat,#REF!)))</f>
        <v>0</v>
      </c>
      <c r="G132" s="355" t="e">
        <f>LEN(#REF!)-LEN(SUBSTITUTE(#REF!,",",""))+1</f>
        <v>#REF!</v>
      </c>
    </row>
    <row r="133" spans="1:7">
      <c r="A133" s="5" t="s">
        <v>190</v>
      </c>
      <c r="B133" s="6"/>
      <c r="C133" s="217"/>
      <c r="D133" s="74"/>
      <c r="E133" s="16" t="str">
        <f t="shared" si="1"/>
        <v/>
      </c>
      <c r="F133" s="354" t="b">
        <f>IF(nume_candidat="",FALSE,ISNUMBER(SEARCH(nume_candidat,#REF!)))</f>
        <v>0</v>
      </c>
      <c r="G133" s="355" t="e">
        <f>LEN(#REF!)-LEN(SUBSTITUTE(#REF!,",",""))+1</f>
        <v>#REF!</v>
      </c>
    </row>
    <row r="134" spans="1:7">
      <c r="A134" s="5" t="s">
        <v>191</v>
      </c>
      <c r="B134" s="6"/>
      <c r="C134" s="217"/>
      <c r="D134" s="74"/>
      <c r="E134" s="16" t="str">
        <f t="shared" si="1"/>
        <v/>
      </c>
      <c r="F134" s="354" t="b">
        <f>IF(nume_candidat="",FALSE,ISNUMBER(SEARCH(nume_candidat,#REF!)))</f>
        <v>0</v>
      </c>
      <c r="G134" s="355" t="e">
        <f>LEN(#REF!)-LEN(SUBSTITUTE(#REF!,",",""))+1</f>
        <v>#REF!</v>
      </c>
    </row>
    <row r="135" spans="1:7">
      <c r="A135" s="5" t="s">
        <v>192</v>
      </c>
      <c r="B135" s="6"/>
      <c r="C135" s="217"/>
      <c r="D135" s="74"/>
      <c r="E135" s="16" t="str">
        <f t="shared" si="1"/>
        <v/>
      </c>
      <c r="F135" s="354" t="b">
        <f>IF(nume_candidat="",FALSE,ISNUMBER(SEARCH(nume_candidat,#REF!)))</f>
        <v>0</v>
      </c>
      <c r="G135" s="355" t="e">
        <f>LEN(#REF!)-LEN(SUBSTITUTE(#REF!,",",""))+1</f>
        <v>#REF!</v>
      </c>
    </row>
    <row r="136" spans="1:7">
      <c r="A136" s="5" t="s">
        <v>193</v>
      </c>
      <c r="B136" s="6"/>
      <c r="C136" s="217"/>
      <c r="D136" s="74"/>
      <c r="E136" s="16" t="str">
        <f t="shared" si="1"/>
        <v/>
      </c>
      <c r="F136" s="354" t="b">
        <f>IF(nume_candidat="",FALSE,ISNUMBER(SEARCH(nume_candidat,#REF!)))</f>
        <v>0</v>
      </c>
      <c r="G136" s="355" t="e">
        <f>LEN(#REF!)-LEN(SUBSTITUTE(#REF!,",",""))+1</f>
        <v>#REF!</v>
      </c>
    </row>
    <row r="137" spans="1:7">
      <c r="A137" s="5" t="s">
        <v>194</v>
      </c>
      <c r="B137" s="6"/>
      <c r="C137" s="217"/>
      <c r="D137" s="74"/>
      <c r="E137" s="16" t="str">
        <f t="shared" si="1"/>
        <v/>
      </c>
      <c r="F137" s="354" t="b">
        <f>IF(nume_candidat="",FALSE,ISNUMBER(SEARCH(nume_candidat,#REF!)))</f>
        <v>0</v>
      </c>
      <c r="G137" s="355" t="e">
        <f>LEN(#REF!)-LEN(SUBSTITUTE(#REF!,",",""))+1</f>
        <v>#REF!</v>
      </c>
    </row>
    <row r="138" spans="1:7">
      <c r="A138" s="5" t="s">
        <v>195</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c r="A139" s="5" t="s">
        <v>196</v>
      </c>
      <c r="B139" s="6"/>
      <c r="C139" s="217"/>
      <c r="D139" s="74"/>
      <c r="E139" s="16" t="str">
        <f t="shared" si="2"/>
        <v/>
      </c>
      <c r="F139" s="354" t="b">
        <f>IF(nume_candidat="",FALSE,ISNUMBER(SEARCH(nume_candidat,#REF!)))</f>
        <v>0</v>
      </c>
      <c r="G139" s="355" t="e">
        <f>LEN(#REF!)-LEN(SUBSTITUTE(#REF!,",",""))+1</f>
        <v>#REF!</v>
      </c>
    </row>
    <row r="140" spans="1:7">
      <c r="A140" s="5" t="s">
        <v>197</v>
      </c>
      <c r="B140" s="6"/>
      <c r="C140" s="217"/>
      <c r="D140" s="74"/>
      <c r="E140" s="16" t="str">
        <f t="shared" si="2"/>
        <v/>
      </c>
      <c r="F140" s="354" t="b">
        <f>IF(nume_candidat="",FALSE,ISNUMBER(SEARCH(nume_candidat,#REF!)))</f>
        <v>0</v>
      </c>
      <c r="G140" s="355" t="e">
        <f>LEN(#REF!)-LEN(SUBSTITUTE(#REF!,",",""))+1</f>
        <v>#REF!</v>
      </c>
    </row>
    <row r="141" spans="1:7">
      <c r="A141" s="5" t="s">
        <v>198</v>
      </c>
      <c r="B141" s="6"/>
      <c r="C141" s="217"/>
      <c r="D141" s="74"/>
      <c r="E141" s="16" t="str">
        <f t="shared" si="2"/>
        <v/>
      </c>
      <c r="F141" s="354" t="b">
        <f>IF(nume_candidat="",FALSE,ISNUMBER(SEARCH(nume_candidat,#REF!)))</f>
        <v>0</v>
      </c>
      <c r="G141" s="355" t="e">
        <f>LEN(#REF!)-LEN(SUBSTITUTE(#REF!,",",""))+1</f>
        <v>#REF!</v>
      </c>
    </row>
    <row r="142" spans="1:7">
      <c r="A142" s="5" t="s">
        <v>199</v>
      </c>
      <c r="B142" s="6"/>
      <c r="C142" s="217"/>
      <c r="D142" s="74"/>
      <c r="E142" s="16" t="str">
        <f t="shared" si="2"/>
        <v/>
      </c>
      <c r="F142" s="354" t="b">
        <f>IF(nume_candidat="",FALSE,ISNUMBER(SEARCH(nume_candidat,#REF!)))</f>
        <v>0</v>
      </c>
      <c r="G142" s="355" t="e">
        <f>LEN(#REF!)-LEN(SUBSTITUTE(#REF!,",",""))+1</f>
        <v>#REF!</v>
      </c>
    </row>
    <row r="143" spans="1:7">
      <c r="A143" s="5" t="s">
        <v>200</v>
      </c>
      <c r="B143" s="6"/>
      <c r="C143" s="217"/>
      <c r="D143" s="74"/>
      <c r="E143" s="16" t="str">
        <f t="shared" si="2"/>
        <v/>
      </c>
      <c r="F143" s="354" t="b">
        <f>IF(nume_candidat="",FALSE,ISNUMBER(SEARCH(nume_candidat,#REF!)))</f>
        <v>0</v>
      </c>
      <c r="G143" s="355" t="e">
        <f>LEN(#REF!)-LEN(SUBSTITUTE(#REF!,",",""))+1</f>
        <v>#REF!</v>
      </c>
    </row>
    <row r="144" spans="1:7">
      <c r="A144" s="5" t="s">
        <v>201</v>
      </c>
      <c r="B144" s="6"/>
      <c r="C144" s="217"/>
      <c r="D144" s="74"/>
      <c r="E144" s="16" t="str">
        <f t="shared" si="2"/>
        <v/>
      </c>
      <c r="F144" s="354" t="b">
        <f>IF(nume_candidat="",FALSE,ISNUMBER(SEARCH(nume_candidat,#REF!)))</f>
        <v>0</v>
      </c>
      <c r="G144" s="355" t="e">
        <f>LEN(#REF!)-LEN(SUBSTITUTE(#REF!,",",""))+1</f>
        <v>#REF!</v>
      </c>
    </row>
    <row r="145" spans="1:7">
      <c r="A145" s="5" t="s">
        <v>202</v>
      </c>
      <c r="B145" s="6"/>
      <c r="C145" s="217"/>
      <c r="D145" s="74"/>
      <c r="E145" s="16" t="str">
        <f t="shared" si="2"/>
        <v/>
      </c>
      <c r="F145" s="354" t="b">
        <f>IF(nume_candidat="",FALSE,ISNUMBER(SEARCH(nume_candidat,#REF!)))</f>
        <v>0</v>
      </c>
      <c r="G145" s="355" t="e">
        <f>LEN(#REF!)-LEN(SUBSTITUTE(#REF!,",",""))+1</f>
        <v>#REF!</v>
      </c>
    </row>
    <row r="146" spans="1:7">
      <c r="A146" s="5" t="s">
        <v>203</v>
      </c>
      <c r="B146" s="6"/>
      <c r="C146" s="217"/>
      <c r="D146" s="74"/>
      <c r="E146" s="16" t="str">
        <f t="shared" si="2"/>
        <v/>
      </c>
      <c r="F146" s="354" t="b">
        <f>IF(nume_candidat="",FALSE,ISNUMBER(SEARCH(nume_candidat,#REF!)))</f>
        <v>0</v>
      </c>
      <c r="G146" s="355" t="e">
        <f>LEN(#REF!)-LEN(SUBSTITUTE(#REF!,",",""))+1</f>
        <v>#REF!</v>
      </c>
    </row>
    <row r="147" spans="1:7">
      <c r="A147" s="5" t="s">
        <v>204</v>
      </c>
      <c r="B147" s="6"/>
      <c r="C147" s="217"/>
      <c r="D147" s="74"/>
      <c r="E147" s="16" t="str">
        <f t="shared" si="2"/>
        <v/>
      </c>
      <c r="F147" s="354" t="b">
        <f>IF(nume_candidat="",FALSE,ISNUMBER(SEARCH(nume_candidat,#REF!)))</f>
        <v>0</v>
      </c>
      <c r="G147" s="355" t="e">
        <f>LEN(#REF!)-LEN(SUBSTITUTE(#REF!,",",""))+1</f>
        <v>#REF!</v>
      </c>
    </row>
    <row r="148" spans="1:7">
      <c r="A148" s="5" t="s">
        <v>205</v>
      </c>
      <c r="B148" s="6"/>
      <c r="C148" s="217"/>
      <c r="D148" s="74"/>
      <c r="E148" s="16" t="str">
        <f t="shared" si="2"/>
        <v/>
      </c>
      <c r="F148" s="354" t="b">
        <f>IF(nume_candidat="",FALSE,ISNUMBER(SEARCH(nume_candidat,#REF!)))</f>
        <v>0</v>
      </c>
      <c r="G148" s="355" t="e">
        <f>LEN(#REF!)-LEN(SUBSTITUTE(#REF!,",",""))+1</f>
        <v>#REF!</v>
      </c>
    </row>
    <row r="149" spans="1:7">
      <c r="A149" s="5" t="s">
        <v>206</v>
      </c>
      <c r="B149" s="6"/>
      <c r="C149" s="217"/>
      <c r="D149" s="74"/>
      <c r="E149" s="16" t="str">
        <f t="shared" si="2"/>
        <v/>
      </c>
      <c r="F149" s="354" t="b">
        <f>IF(nume_candidat="",FALSE,ISNUMBER(SEARCH(nume_candidat,#REF!)))</f>
        <v>0</v>
      </c>
      <c r="G149" s="355" t="e">
        <f>LEN(#REF!)-LEN(SUBSTITUTE(#REF!,",",""))+1</f>
        <v>#REF!</v>
      </c>
    </row>
    <row r="150" spans="1:7">
      <c r="A150" s="5" t="s">
        <v>207</v>
      </c>
      <c r="B150" s="6"/>
      <c r="C150" s="217"/>
      <c r="D150" s="74"/>
      <c r="E150" s="16" t="str">
        <f t="shared" si="2"/>
        <v/>
      </c>
      <c r="F150" s="354" t="b">
        <f>IF(nume_candidat="",FALSE,ISNUMBER(SEARCH(nume_candidat,#REF!)))</f>
        <v>0</v>
      </c>
      <c r="G150" s="355" t="e">
        <f>LEN(#REF!)-LEN(SUBSTITUTE(#REF!,",",""))+1</f>
        <v>#REF!</v>
      </c>
    </row>
    <row r="151" spans="1:7">
      <c r="A151" s="5" t="s">
        <v>208</v>
      </c>
      <c r="B151" s="6"/>
      <c r="C151" s="217"/>
      <c r="D151" s="74"/>
      <c r="E151" s="16" t="str">
        <f t="shared" si="2"/>
        <v/>
      </c>
      <c r="F151" s="354" t="b">
        <f>IF(nume_candidat="",FALSE,ISNUMBER(SEARCH(nume_candidat,#REF!)))</f>
        <v>0</v>
      </c>
      <c r="G151" s="355" t="e">
        <f>LEN(#REF!)-LEN(SUBSTITUTE(#REF!,",",""))+1</f>
        <v>#REF!</v>
      </c>
    </row>
    <row r="152" spans="1:7">
      <c r="A152" s="5" t="s">
        <v>209</v>
      </c>
      <c r="B152" s="6"/>
      <c r="C152" s="217"/>
      <c r="D152" s="74"/>
      <c r="E152" s="16" t="str">
        <f t="shared" si="2"/>
        <v/>
      </c>
      <c r="F152" s="354" t="b">
        <f>IF(nume_candidat="",FALSE,ISNUMBER(SEARCH(nume_candidat,#REF!)))</f>
        <v>0</v>
      </c>
      <c r="G152" s="355" t="e">
        <f>LEN(#REF!)-LEN(SUBSTITUTE(#REF!,",",""))+1</f>
        <v>#REF!</v>
      </c>
    </row>
    <row r="153" spans="1:7">
      <c r="A153" s="5" t="s">
        <v>210</v>
      </c>
      <c r="B153" s="6"/>
      <c r="C153" s="217"/>
      <c r="D153" s="74"/>
      <c r="E153" s="16" t="str">
        <f t="shared" si="2"/>
        <v/>
      </c>
      <c r="F153" s="354" t="b">
        <f>IF(nume_candidat="",FALSE,ISNUMBER(SEARCH(nume_candidat,#REF!)))</f>
        <v>0</v>
      </c>
      <c r="G153" s="355" t="e">
        <f>LEN(#REF!)-LEN(SUBSTITUTE(#REF!,",",""))+1</f>
        <v>#REF!</v>
      </c>
    </row>
    <row r="154" spans="1:7">
      <c r="A154" s="5" t="s">
        <v>211</v>
      </c>
      <c r="B154" s="6"/>
      <c r="C154" s="217"/>
      <c r="D154" s="74"/>
      <c r="E154" s="16" t="str">
        <f t="shared" si="2"/>
        <v/>
      </c>
      <c r="F154" s="354" t="b">
        <f>IF(nume_candidat="",FALSE,ISNUMBER(SEARCH(nume_candidat,#REF!)))</f>
        <v>0</v>
      </c>
      <c r="G154" s="355" t="e">
        <f>LEN(#REF!)-LEN(SUBSTITUTE(#REF!,",",""))+1</f>
        <v>#REF!</v>
      </c>
    </row>
    <row r="155" spans="1:7">
      <c r="A155" s="5" t="s">
        <v>212</v>
      </c>
      <c r="B155" s="6"/>
      <c r="C155" s="217"/>
      <c r="D155" s="74"/>
      <c r="E155" s="16" t="str">
        <f t="shared" si="2"/>
        <v/>
      </c>
      <c r="F155" s="354" t="b">
        <f>IF(nume_candidat="",FALSE,ISNUMBER(SEARCH(nume_candidat,#REF!)))</f>
        <v>0</v>
      </c>
      <c r="G155" s="355" t="e">
        <f>LEN(#REF!)-LEN(SUBSTITUTE(#REF!,",",""))+1</f>
        <v>#REF!</v>
      </c>
    </row>
    <row r="156" spans="1:7">
      <c r="A156" s="5" t="s">
        <v>213</v>
      </c>
      <c r="B156" s="6"/>
      <c r="C156" s="217"/>
      <c r="D156" s="74"/>
      <c r="E156" s="16" t="str">
        <f t="shared" si="2"/>
        <v/>
      </c>
      <c r="F156" s="354" t="b">
        <f>IF(nume_candidat="",FALSE,ISNUMBER(SEARCH(nume_candidat,#REF!)))</f>
        <v>0</v>
      </c>
      <c r="G156" s="355" t="e">
        <f>LEN(#REF!)-LEN(SUBSTITUTE(#REF!,",",""))+1</f>
        <v>#REF!</v>
      </c>
    </row>
    <row r="157" spans="1:7">
      <c r="A157" s="5" t="s">
        <v>214</v>
      </c>
      <c r="B157" s="6"/>
      <c r="C157" s="217"/>
      <c r="D157" s="74"/>
      <c r="E157" s="16" t="str">
        <f t="shared" si="2"/>
        <v/>
      </c>
      <c r="F157" s="354" t="b">
        <f>IF(nume_candidat="",FALSE,ISNUMBER(SEARCH(nume_candidat,#REF!)))</f>
        <v>0</v>
      </c>
      <c r="G157" s="355" t="e">
        <f>LEN(#REF!)-LEN(SUBSTITUTE(#REF!,",",""))+1</f>
        <v>#REF!</v>
      </c>
    </row>
    <row r="158" spans="1:7">
      <c r="A158" s="5" t="s">
        <v>215</v>
      </c>
      <c r="B158" s="6"/>
      <c r="C158" s="217"/>
      <c r="D158" s="74"/>
      <c r="E158" s="16" t="str">
        <f t="shared" si="2"/>
        <v/>
      </c>
      <c r="F158" s="354" t="b">
        <f>IF(nume_candidat="",FALSE,ISNUMBER(SEARCH(nume_candidat,#REF!)))</f>
        <v>0</v>
      </c>
      <c r="G158" s="355" t="e">
        <f>LEN(#REF!)-LEN(SUBSTITUTE(#REF!,",",""))+1</f>
        <v>#REF!</v>
      </c>
    </row>
    <row r="159" spans="1:7">
      <c r="A159" s="5" t="s">
        <v>216</v>
      </c>
      <c r="B159" s="6"/>
      <c r="C159" s="217"/>
      <c r="D159" s="74"/>
      <c r="E159" s="16" t="str">
        <f t="shared" si="2"/>
        <v/>
      </c>
      <c r="F159" s="354" t="b">
        <f>IF(nume_candidat="",FALSE,ISNUMBER(SEARCH(nume_candidat,#REF!)))</f>
        <v>0</v>
      </c>
      <c r="G159" s="355" t="e">
        <f>LEN(#REF!)-LEN(SUBSTITUTE(#REF!,",",""))+1</f>
        <v>#REF!</v>
      </c>
    </row>
    <row r="160" spans="1:7">
      <c r="A160" s="5" t="s">
        <v>217</v>
      </c>
      <c r="B160" s="6"/>
      <c r="C160" s="217"/>
      <c r="D160" s="74"/>
      <c r="E160" s="16" t="str">
        <f t="shared" si="2"/>
        <v/>
      </c>
      <c r="F160" s="354" t="b">
        <f>IF(nume_candidat="",FALSE,ISNUMBER(SEARCH(nume_candidat,#REF!)))</f>
        <v>0</v>
      </c>
      <c r="G160" s="355" t="e">
        <f>LEN(#REF!)-LEN(SUBSTITUTE(#REF!,",",""))+1</f>
        <v>#REF!</v>
      </c>
    </row>
    <row r="161" spans="1:7">
      <c r="A161" s="5" t="s">
        <v>218</v>
      </c>
      <c r="B161" s="6"/>
      <c r="C161" s="217"/>
      <c r="D161" s="74"/>
      <c r="E161" s="16" t="str">
        <f t="shared" si="2"/>
        <v/>
      </c>
      <c r="F161" s="354" t="b">
        <f>IF(nume_candidat="",FALSE,ISNUMBER(SEARCH(nume_candidat,#REF!)))</f>
        <v>0</v>
      </c>
      <c r="G161" s="355" t="e">
        <f>LEN(#REF!)-LEN(SUBSTITUTE(#REF!,",",""))+1</f>
        <v>#REF!</v>
      </c>
    </row>
    <row r="162" spans="1:7">
      <c r="A162" s="5" t="s">
        <v>219</v>
      </c>
      <c r="B162" s="6"/>
      <c r="C162" s="217"/>
      <c r="D162" s="74"/>
      <c r="E162" s="16" t="str">
        <f t="shared" si="2"/>
        <v/>
      </c>
      <c r="F162" s="354" t="b">
        <f>IF(nume_candidat="",FALSE,ISNUMBER(SEARCH(nume_candidat,#REF!)))</f>
        <v>0</v>
      </c>
      <c r="G162" s="355" t="e">
        <f>LEN(#REF!)-LEN(SUBSTITUTE(#REF!,",",""))+1</f>
        <v>#REF!</v>
      </c>
    </row>
    <row r="163" spans="1:7">
      <c r="A163" s="5" t="s">
        <v>220</v>
      </c>
      <c r="B163" s="6"/>
      <c r="C163" s="217"/>
      <c r="D163" s="74"/>
      <c r="E163" s="16" t="str">
        <f t="shared" si="2"/>
        <v/>
      </c>
      <c r="F163" s="354" t="b">
        <f>IF(nume_candidat="",FALSE,ISNUMBER(SEARCH(nume_candidat,#REF!)))</f>
        <v>0</v>
      </c>
      <c r="G163" s="355" t="e">
        <f>LEN(#REF!)-LEN(SUBSTITUTE(#REF!,",",""))+1</f>
        <v>#REF!</v>
      </c>
    </row>
    <row r="164" spans="1:7">
      <c r="A164" s="5" t="s">
        <v>221</v>
      </c>
      <c r="B164" s="6"/>
      <c r="C164" s="217"/>
      <c r="D164" s="74"/>
      <c r="E164" s="16" t="str">
        <f t="shared" si="2"/>
        <v/>
      </c>
      <c r="F164" s="354" t="b">
        <f>IF(nume_candidat="",FALSE,ISNUMBER(SEARCH(nume_candidat,#REF!)))</f>
        <v>0</v>
      </c>
      <c r="G164" s="355" t="e">
        <f>LEN(#REF!)-LEN(SUBSTITUTE(#REF!,",",""))+1</f>
        <v>#REF!</v>
      </c>
    </row>
    <row r="165" spans="1:7">
      <c r="A165" s="5" t="s">
        <v>222</v>
      </c>
      <c r="B165" s="6"/>
      <c r="C165" s="217"/>
      <c r="D165" s="74"/>
      <c r="E165" s="16" t="str">
        <f t="shared" si="2"/>
        <v/>
      </c>
      <c r="F165" s="354" t="b">
        <f>IF(nume_candidat="",FALSE,ISNUMBER(SEARCH(nume_candidat,#REF!)))</f>
        <v>0</v>
      </c>
      <c r="G165" s="355" t="e">
        <f>LEN(#REF!)-LEN(SUBSTITUTE(#REF!,",",""))+1</f>
        <v>#REF!</v>
      </c>
    </row>
    <row r="166" spans="1:7">
      <c r="A166" s="5" t="s">
        <v>223</v>
      </c>
      <c r="B166" s="6"/>
      <c r="C166" s="217"/>
      <c r="D166" s="74"/>
      <c r="E166" s="16" t="str">
        <f t="shared" si="2"/>
        <v/>
      </c>
      <c r="F166" s="354" t="b">
        <f>IF(nume_candidat="",FALSE,ISNUMBER(SEARCH(nume_candidat,#REF!)))</f>
        <v>0</v>
      </c>
      <c r="G166" s="355" t="e">
        <f>LEN(#REF!)-LEN(SUBSTITUTE(#REF!,",",""))+1</f>
        <v>#REF!</v>
      </c>
    </row>
    <row r="167" spans="1:7">
      <c r="A167" s="5" t="s">
        <v>224</v>
      </c>
      <c r="B167" s="6"/>
      <c r="C167" s="217"/>
      <c r="D167" s="74"/>
      <c r="E167" s="16" t="str">
        <f t="shared" si="2"/>
        <v/>
      </c>
      <c r="F167" s="354" t="b">
        <f>IF(nume_candidat="",FALSE,ISNUMBER(SEARCH(nume_candidat,#REF!)))</f>
        <v>0</v>
      </c>
      <c r="G167" s="355" t="e">
        <f>LEN(#REF!)-LEN(SUBSTITUTE(#REF!,",",""))+1</f>
        <v>#REF!</v>
      </c>
    </row>
    <row r="168" spans="1:7">
      <c r="A168" s="5" t="s">
        <v>225</v>
      </c>
      <c r="B168" s="6"/>
      <c r="C168" s="217"/>
      <c r="D168" s="74"/>
      <c r="E168" s="16" t="str">
        <f t="shared" si="2"/>
        <v/>
      </c>
      <c r="F168" s="354" t="b">
        <f>IF(nume_candidat="",FALSE,ISNUMBER(SEARCH(nume_candidat,#REF!)))</f>
        <v>0</v>
      </c>
      <c r="G168" s="355" t="e">
        <f>LEN(#REF!)-LEN(SUBSTITUTE(#REF!,",",""))+1</f>
        <v>#REF!</v>
      </c>
    </row>
    <row r="169" spans="1:7">
      <c r="A169" s="5" t="s">
        <v>226</v>
      </c>
      <c r="B169" s="6"/>
      <c r="C169" s="217"/>
      <c r="D169" s="74"/>
      <c r="E169" s="16" t="str">
        <f t="shared" si="2"/>
        <v/>
      </c>
      <c r="F169" s="354" t="b">
        <f>IF(nume_candidat="",FALSE,ISNUMBER(SEARCH(nume_candidat,#REF!)))</f>
        <v>0</v>
      </c>
      <c r="G169" s="355" t="e">
        <f>LEN(#REF!)-LEN(SUBSTITUTE(#REF!,",",""))+1</f>
        <v>#REF!</v>
      </c>
    </row>
    <row r="170" spans="1:7">
      <c r="A170" s="5" t="s">
        <v>227</v>
      </c>
      <c r="B170" s="6"/>
      <c r="C170" s="217"/>
      <c r="D170" s="74"/>
      <c r="E170" s="16" t="str">
        <f t="shared" si="2"/>
        <v/>
      </c>
      <c r="F170" s="354" t="b">
        <f>IF(nume_candidat="",FALSE,ISNUMBER(SEARCH(nume_candidat,#REF!)))</f>
        <v>0</v>
      </c>
      <c r="G170" s="355" t="e">
        <f>LEN(#REF!)-LEN(SUBSTITUTE(#REF!,",",""))+1</f>
        <v>#REF!</v>
      </c>
    </row>
    <row r="171" spans="1:7">
      <c r="A171" s="5" t="s">
        <v>228</v>
      </c>
      <c r="B171" s="6"/>
      <c r="C171" s="217"/>
      <c r="D171" s="74"/>
      <c r="E171" s="16" t="str">
        <f t="shared" si="2"/>
        <v/>
      </c>
      <c r="F171" s="354" t="b">
        <f>IF(nume_candidat="",FALSE,ISNUMBER(SEARCH(nume_candidat,#REF!)))</f>
        <v>0</v>
      </c>
      <c r="G171" s="355" t="e">
        <f>LEN(#REF!)-LEN(SUBSTITUTE(#REF!,",",""))+1</f>
        <v>#REF!</v>
      </c>
    </row>
    <row r="172" spans="1:7">
      <c r="A172" s="5" t="s">
        <v>229</v>
      </c>
      <c r="B172" s="6"/>
      <c r="C172" s="217"/>
      <c r="D172" s="74"/>
      <c r="E172" s="16" t="str">
        <f t="shared" si="2"/>
        <v/>
      </c>
      <c r="F172" s="354" t="b">
        <f>IF(nume_candidat="",FALSE,ISNUMBER(SEARCH(nume_candidat,#REF!)))</f>
        <v>0</v>
      </c>
      <c r="G172" s="355" t="e">
        <f>LEN(#REF!)-LEN(SUBSTITUTE(#REF!,",",""))+1</f>
        <v>#REF!</v>
      </c>
    </row>
    <row r="173" spans="1:7">
      <c r="A173" s="5" t="s">
        <v>230</v>
      </c>
      <c r="B173" s="6"/>
      <c r="C173" s="217"/>
      <c r="D173" s="74"/>
      <c r="E173" s="16" t="str">
        <f t="shared" si="2"/>
        <v/>
      </c>
      <c r="F173" s="354" t="b">
        <f>IF(nume_candidat="",FALSE,ISNUMBER(SEARCH(nume_candidat,#REF!)))</f>
        <v>0</v>
      </c>
      <c r="G173" s="355" t="e">
        <f>LEN(#REF!)-LEN(SUBSTITUTE(#REF!,",",""))+1</f>
        <v>#REF!</v>
      </c>
    </row>
    <row r="174" spans="1:7">
      <c r="A174" s="5" t="s">
        <v>231</v>
      </c>
      <c r="B174" s="6"/>
      <c r="C174" s="217"/>
      <c r="D174" s="74"/>
      <c r="E174" s="16" t="str">
        <f t="shared" si="2"/>
        <v/>
      </c>
      <c r="F174" s="354" t="b">
        <f>IF(nume_candidat="",FALSE,ISNUMBER(SEARCH(nume_candidat,#REF!)))</f>
        <v>0</v>
      </c>
      <c r="G174" s="355" t="e">
        <f>LEN(#REF!)-LEN(SUBSTITUTE(#REF!,",",""))+1</f>
        <v>#REF!</v>
      </c>
    </row>
    <row r="175" spans="1:7">
      <c r="A175" s="5" t="s">
        <v>232</v>
      </c>
      <c r="B175" s="6"/>
      <c r="C175" s="217"/>
      <c r="D175" s="74"/>
      <c r="E175" s="16" t="str">
        <f t="shared" si="2"/>
        <v/>
      </c>
      <c r="F175" s="354" t="b">
        <f>IF(nume_candidat="",FALSE,ISNUMBER(SEARCH(nume_candidat,#REF!)))</f>
        <v>0</v>
      </c>
      <c r="G175" s="355" t="e">
        <f>LEN(#REF!)-LEN(SUBSTITUTE(#REF!,",",""))+1</f>
        <v>#REF!</v>
      </c>
    </row>
    <row r="176" spans="1:7">
      <c r="A176" s="5" t="s">
        <v>233</v>
      </c>
      <c r="B176" s="6"/>
      <c r="C176" s="217"/>
      <c r="D176" s="74"/>
      <c r="E176" s="16" t="str">
        <f t="shared" si="2"/>
        <v/>
      </c>
      <c r="F176" s="354" t="b">
        <f>IF(nume_candidat="",FALSE,ISNUMBER(SEARCH(nume_candidat,#REF!)))</f>
        <v>0</v>
      </c>
      <c r="G176" s="355" t="e">
        <f>LEN(#REF!)-LEN(SUBSTITUTE(#REF!,",",""))+1</f>
        <v>#REF!</v>
      </c>
    </row>
    <row r="177" spans="1:7">
      <c r="A177" s="5" t="s">
        <v>234</v>
      </c>
      <c r="B177" s="6"/>
      <c r="C177" s="217"/>
      <c r="D177" s="74"/>
      <c r="E177" s="16" t="str">
        <f t="shared" si="2"/>
        <v/>
      </c>
      <c r="F177" s="354" t="b">
        <f>IF(nume_candidat="",FALSE,ISNUMBER(SEARCH(nume_candidat,#REF!)))</f>
        <v>0</v>
      </c>
      <c r="G177" s="355" t="e">
        <f>LEN(#REF!)-LEN(SUBSTITUTE(#REF!,",",""))+1</f>
        <v>#REF!</v>
      </c>
    </row>
    <row r="178" spans="1:7">
      <c r="A178" s="5" t="s">
        <v>235</v>
      </c>
      <c r="B178" s="6"/>
      <c r="C178" s="217"/>
      <c r="D178" s="74"/>
      <c r="E178" s="16" t="str">
        <f t="shared" si="2"/>
        <v/>
      </c>
      <c r="F178" s="354" t="b">
        <f>IF(nume_candidat="",FALSE,ISNUMBER(SEARCH(nume_candidat,#REF!)))</f>
        <v>0</v>
      </c>
      <c r="G178" s="355" t="e">
        <f>LEN(#REF!)-LEN(SUBSTITUTE(#REF!,",",""))+1</f>
        <v>#REF!</v>
      </c>
    </row>
    <row r="179" spans="1:7">
      <c r="A179" s="5" t="s">
        <v>236</v>
      </c>
      <c r="B179" s="6"/>
      <c r="C179" s="217"/>
      <c r="D179" s="74"/>
      <c r="E179" s="16" t="str">
        <f t="shared" si="2"/>
        <v/>
      </c>
      <c r="F179" s="354" t="b">
        <f>IF(nume_candidat="",FALSE,ISNUMBER(SEARCH(nume_candidat,#REF!)))</f>
        <v>0</v>
      </c>
      <c r="G179" s="355" t="e">
        <f>LEN(#REF!)-LEN(SUBSTITUTE(#REF!,",",""))+1</f>
        <v>#REF!</v>
      </c>
    </row>
    <row r="180" spans="1:7">
      <c r="A180" s="5" t="s">
        <v>237</v>
      </c>
      <c r="B180" s="6"/>
      <c r="C180" s="217"/>
      <c r="D180" s="74"/>
      <c r="E180" s="16" t="str">
        <f t="shared" si="2"/>
        <v/>
      </c>
      <c r="F180" s="354" t="b">
        <f>IF(nume_candidat="",FALSE,ISNUMBER(SEARCH(nume_candidat,#REF!)))</f>
        <v>0</v>
      </c>
      <c r="G180" s="355" t="e">
        <f>LEN(#REF!)-LEN(SUBSTITUTE(#REF!,",",""))+1</f>
        <v>#REF!</v>
      </c>
    </row>
    <row r="181" spans="1:7">
      <c r="A181" s="5" t="s">
        <v>238</v>
      </c>
      <c r="B181" s="6"/>
      <c r="C181" s="217"/>
      <c r="D181" s="74"/>
      <c r="E181" s="16" t="str">
        <f t="shared" si="2"/>
        <v/>
      </c>
      <c r="F181" s="354" t="b">
        <f>IF(nume_candidat="",FALSE,ISNUMBER(SEARCH(nume_candidat,#REF!)))</f>
        <v>0</v>
      </c>
      <c r="G181" s="355" t="e">
        <f>LEN(#REF!)-LEN(SUBSTITUTE(#REF!,",",""))+1</f>
        <v>#REF!</v>
      </c>
    </row>
    <row r="182" spans="1:7">
      <c r="A182" s="5" t="s">
        <v>239</v>
      </c>
      <c r="B182" s="6"/>
      <c r="C182" s="217"/>
      <c r="D182" s="74"/>
      <c r="E182" s="16" t="str">
        <f t="shared" si="2"/>
        <v/>
      </c>
      <c r="F182" s="354" t="b">
        <f>IF(nume_candidat="",FALSE,ISNUMBER(SEARCH(nume_candidat,#REF!)))</f>
        <v>0</v>
      </c>
      <c r="G182" s="355" t="e">
        <f>LEN(#REF!)-LEN(SUBSTITUTE(#REF!,",",""))+1</f>
        <v>#REF!</v>
      </c>
    </row>
    <row r="183" spans="1:7">
      <c r="A183" s="5" t="s">
        <v>240</v>
      </c>
      <c r="B183" s="6"/>
      <c r="C183" s="217"/>
      <c r="D183" s="74"/>
      <c r="E183" s="16" t="str">
        <f t="shared" si="2"/>
        <v/>
      </c>
      <c r="F183" s="354" t="b">
        <f>IF(nume_candidat="",FALSE,ISNUMBER(SEARCH(nume_candidat,#REF!)))</f>
        <v>0</v>
      </c>
      <c r="G183" s="355" t="e">
        <f>LEN(#REF!)-LEN(SUBSTITUTE(#REF!,",",""))+1</f>
        <v>#REF!</v>
      </c>
    </row>
    <row r="184" spans="1:7">
      <c r="A184" s="5" t="s">
        <v>241</v>
      </c>
      <c r="B184" s="6"/>
      <c r="C184" s="217"/>
      <c r="D184" s="74"/>
      <c r="E184" s="16" t="str">
        <f t="shared" si="2"/>
        <v/>
      </c>
      <c r="F184" s="354" t="b">
        <f>IF(nume_candidat="",FALSE,ISNUMBER(SEARCH(nume_candidat,#REF!)))</f>
        <v>0</v>
      </c>
      <c r="G184" s="355" t="e">
        <f>LEN(#REF!)-LEN(SUBSTITUTE(#REF!,",",""))+1</f>
        <v>#REF!</v>
      </c>
    </row>
    <row r="185" spans="1:7">
      <c r="A185" s="5" t="s">
        <v>242</v>
      </c>
      <c r="B185" s="6"/>
      <c r="C185" s="217"/>
      <c r="D185" s="74"/>
      <c r="E185" s="16" t="str">
        <f t="shared" si="2"/>
        <v/>
      </c>
      <c r="F185" s="354" t="b">
        <f>IF(nume_candidat="",FALSE,ISNUMBER(SEARCH(nume_candidat,#REF!)))</f>
        <v>0</v>
      </c>
      <c r="G185" s="355" t="e">
        <f>LEN(#REF!)-LEN(SUBSTITUTE(#REF!,",",""))+1</f>
        <v>#REF!</v>
      </c>
    </row>
    <row r="186" spans="1:7">
      <c r="A186" s="5" t="s">
        <v>243</v>
      </c>
      <c r="B186" s="6"/>
      <c r="C186" s="217"/>
      <c r="D186" s="74"/>
      <c r="E186" s="16" t="str">
        <f t="shared" si="2"/>
        <v/>
      </c>
      <c r="F186" s="354" t="b">
        <f>IF(nume_candidat="",FALSE,ISNUMBER(SEARCH(nume_candidat,#REF!)))</f>
        <v>0</v>
      </c>
      <c r="G186" s="355" t="e">
        <f>LEN(#REF!)-LEN(SUBSTITUTE(#REF!,",",""))+1</f>
        <v>#REF!</v>
      </c>
    </row>
    <row r="187" spans="1:7">
      <c r="A187" s="5" t="s">
        <v>244</v>
      </c>
      <c r="B187" s="6"/>
      <c r="C187" s="217"/>
      <c r="D187" s="74"/>
      <c r="E187" s="16" t="str">
        <f t="shared" si="2"/>
        <v/>
      </c>
      <c r="F187" s="354" t="b">
        <f>IF(nume_candidat="",FALSE,ISNUMBER(SEARCH(nume_candidat,#REF!)))</f>
        <v>0</v>
      </c>
      <c r="G187" s="355" t="e">
        <f>LEN(#REF!)-LEN(SUBSTITUTE(#REF!,",",""))+1</f>
        <v>#REF!</v>
      </c>
    </row>
    <row r="188" spans="1:7">
      <c r="A188" s="5" t="s">
        <v>245</v>
      </c>
      <c r="B188" s="6"/>
      <c r="C188" s="217"/>
      <c r="D188" s="74"/>
      <c r="E188" s="16" t="str">
        <f t="shared" si="2"/>
        <v/>
      </c>
      <c r="F188" s="354" t="b">
        <f>IF(nume_candidat="",FALSE,ISNUMBER(SEARCH(nume_candidat,#REF!)))</f>
        <v>0</v>
      </c>
      <c r="G188" s="355" t="e">
        <f>LEN(#REF!)-LEN(SUBSTITUTE(#REF!,",",""))+1</f>
        <v>#REF!</v>
      </c>
    </row>
    <row r="189" spans="1:7">
      <c r="A189" s="5" t="s">
        <v>246</v>
      </c>
      <c r="B189" s="6"/>
      <c r="C189" s="217"/>
      <c r="D189" s="74"/>
      <c r="E189" s="16" t="str">
        <f t="shared" si="2"/>
        <v/>
      </c>
      <c r="F189" s="354" t="b">
        <f>IF(nume_candidat="",FALSE,ISNUMBER(SEARCH(nume_candidat,#REF!)))</f>
        <v>0</v>
      </c>
      <c r="G189" s="355" t="e">
        <f>LEN(#REF!)-LEN(SUBSTITUTE(#REF!,",",""))+1</f>
        <v>#REF!</v>
      </c>
    </row>
    <row r="190" spans="1:7">
      <c r="A190" s="5" t="s">
        <v>247</v>
      </c>
      <c r="B190" s="6"/>
      <c r="C190" s="217"/>
      <c r="D190" s="74"/>
      <c r="E190" s="16" t="str">
        <f t="shared" si="2"/>
        <v/>
      </c>
      <c r="F190" s="354" t="b">
        <f>IF(nume_candidat="",FALSE,ISNUMBER(SEARCH(nume_candidat,#REF!)))</f>
        <v>0</v>
      </c>
      <c r="G190" s="355" t="e">
        <f>LEN(#REF!)-LEN(SUBSTITUTE(#REF!,",",""))+1</f>
        <v>#REF!</v>
      </c>
    </row>
    <row r="191" spans="1:7">
      <c r="A191" s="5" t="s">
        <v>248</v>
      </c>
      <c r="B191" s="6"/>
      <c r="C191" s="217"/>
      <c r="D191" s="74"/>
      <c r="E191" s="16" t="str">
        <f t="shared" si="2"/>
        <v/>
      </c>
      <c r="F191" s="354" t="b">
        <f>IF(nume_candidat="",FALSE,ISNUMBER(SEARCH(nume_candidat,#REF!)))</f>
        <v>0</v>
      </c>
      <c r="G191" s="355" t="e">
        <f>LEN(#REF!)-LEN(SUBSTITUTE(#REF!,",",""))+1</f>
        <v>#REF!</v>
      </c>
    </row>
    <row r="192" spans="1:7">
      <c r="A192" s="5" t="s">
        <v>249</v>
      </c>
      <c r="B192" s="6"/>
      <c r="C192" s="217"/>
      <c r="D192" s="74"/>
      <c r="E192" s="16" t="str">
        <f t="shared" si="2"/>
        <v/>
      </c>
      <c r="F192" s="354" t="b">
        <f>IF(nume_candidat="",FALSE,ISNUMBER(SEARCH(nume_candidat,#REF!)))</f>
        <v>0</v>
      </c>
      <c r="G192" s="355" t="e">
        <f>LEN(#REF!)-LEN(SUBSTITUTE(#REF!,",",""))+1</f>
        <v>#REF!</v>
      </c>
    </row>
    <row r="193" spans="1:7">
      <c r="A193" s="5" t="s">
        <v>250</v>
      </c>
      <c r="B193" s="6"/>
      <c r="C193" s="217"/>
      <c r="D193" s="74"/>
      <c r="E193" s="16" t="str">
        <f t="shared" si="2"/>
        <v/>
      </c>
      <c r="F193" s="354" t="b">
        <f>IF(nume_candidat="",FALSE,ISNUMBER(SEARCH(nume_candidat,#REF!)))</f>
        <v>0</v>
      </c>
      <c r="G193" s="355" t="e">
        <f>LEN(#REF!)-LEN(SUBSTITUTE(#REF!,",",""))+1</f>
        <v>#REF!</v>
      </c>
    </row>
    <row r="194" spans="1:7">
      <c r="A194" s="5" t="s">
        <v>251</v>
      </c>
      <c r="B194" s="6"/>
      <c r="C194" s="217"/>
      <c r="D194" s="74"/>
      <c r="E194" s="16" t="str">
        <f t="shared" si="2"/>
        <v/>
      </c>
      <c r="F194" s="354" t="b">
        <f>IF(nume_candidat="",FALSE,ISNUMBER(SEARCH(nume_candidat,#REF!)))</f>
        <v>0</v>
      </c>
      <c r="G194" s="355" t="e">
        <f>LEN(#REF!)-LEN(SUBSTITUTE(#REF!,",",""))+1</f>
        <v>#REF!</v>
      </c>
    </row>
    <row r="195" spans="1:7">
      <c r="A195" s="5" t="s">
        <v>252</v>
      </c>
      <c r="B195" s="6"/>
      <c r="C195" s="217"/>
      <c r="D195" s="74"/>
      <c r="E195" s="16" t="str">
        <f t="shared" si="2"/>
        <v/>
      </c>
      <c r="F195" s="354" t="b">
        <f>IF(nume_candidat="",FALSE,ISNUMBER(SEARCH(nume_candidat,#REF!)))</f>
        <v>0</v>
      </c>
      <c r="G195" s="355" t="e">
        <f>LEN(#REF!)-LEN(SUBSTITUTE(#REF!,",",""))+1</f>
        <v>#REF!</v>
      </c>
    </row>
    <row r="196" spans="1:7">
      <c r="A196" s="5" t="s">
        <v>253</v>
      </c>
      <c r="B196" s="6"/>
      <c r="C196" s="217"/>
      <c r="D196" s="74"/>
      <c r="E196" s="16" t="str">
        <f t="shared" si="2"/>
        <v/>
      </c>
      <c r="F196" s="354" t="b">
        <f>IF(nume_candidat="",FALSE,ISNUMBER(SEARCH(nume_candidat,#REF!)))</f>
        <v>0</v>
      </c>
      <c r="G196" s="355" t="e">
        <f>LEN(#REF!)-LEN(SUBSTITUTE(#REF!,",",""))+1</f>
        <v>#REF!</v>
      </c>
    </row>
    <row r="197" spans="1:7">
      <c r="A197" s="5" t="s">
        <v>254</v>
      </c>
      <c r="B197" s="6"/>
      <c r="C197" s="217"/>
      <c r="D197" s="74"/>
      <c r="E197" s="16" t="str">
        <f t="shared" si="2"/>
        <v/>
      </c>
      <c r="F197" s="354" t="b">
        <f>IF(nume_candidat="",FALSE,ISNUMBER(SEARCH(nume_candidat,#REF!)))</f>
        <v>0</v>
      </c>
      <c r="G197" s="355" t="e">
        <f>LEN(#REF!)-LEN(SUBSTITUTE(#REF!,",",""))+1</f>
        <v>#REF!</v>
      </c>
    </row>
    <row r="198" spans="1:7">
      <c r="A198" s="5" t="s">
        <v>255</v>
      </c>
      <c r="B198" s="6"/>
      <c r="C198" s="217"/>
      <c r="D198" s="74"/>
      <c r="E198" s="16" t="str">
        <f t="shared" si="2"/>
        <v/>
      </c>
      <c r="F198" s="354" t="b">
        <f>IF(nume_candidat="",FALSE,ISNUMBER(SEARCH(nume_candidat,#REF!)))</f>
        <v>0</v>
      </c>
      <c r="G198" s="355" t="e">
        <f>LEN(#REF!)-LEN(SUBSTITUTE(#REF!,",",""))+1</f>
        <v>#REF!</v>
      </c>
    </row>
    <row r="199" spans="1:7">
      <c r="A199" s="5" t="s">
        <v>256</v>
      </c>
      <c r="B199" s="6"/>
      <c r="C199" s="217"/>
      <c r="D199" s="74"/>
      <c r="E199" s="16" t="str">
        <f t="shared" si="2"/>
        <v/>
      </c>
      <c r="F199" s="354" t="b">
        <f>IF(nume_candidat="",FALSE,ISNUMBER(SEARCH(nume_candidat,#REF!)))</f>
        <v>0</v>
      </c>
      <c r="G199" s="355" t="e">
        <f>LEN(#REF!)-LEN(SUBSTITUTE(#REF!,",",""))+1</f>
        <v>#REF!</v>
      </c>
    </row>
    <row r="200" spans="1:7">
      <c r="A200" s="5" t="s">
        <v>257</v>
      </c>
      <c r="B200" s="6"/>
      <c r="C200" s="217"/>
      <c r="D200" s="74"/>
      <c r="E200" s="16" t="str">
        <f t="shared" si="2"/>
        <v/>
      </c>
      <c r="F200" s="354" t="b">
        <f>IF(nume_candidat="",FALSE,ISNUMBER(SEARCH(nume_candidat,#REF!)))</f>
        <v>0</v>
      </c>
      <c r="G200" s="355" t="e">
        <f>LEN(#REF!)-LEN(SUBSTITUTE(#REF!,",",""))+1</f>
        <v>#REF!</v>
      </c>
    </row>
    <row r="201" spans="1:7">
      <c r="A201" s="5" t="s">
        <v>258</v>
      </c>
      <c r="B201" s="6"/>
      <c r="C201" s="217"/>
      <c r="D201" s="74"/>
      <c r="E201" s="16" t="str">
        <f t="shared" si="2"/>
        <v/>
      </c>
      <c r="F201" s="354" t="b">
        <f>IF(nume_candidat="",FALSE,ISNUMBER(SEARCH(nume_candidat,#REF!)))</f>
        <v>0</v>
      </c>
      <c r="G201" s="355" t="e">
        <f>LEN(#REF!)-LEN(SUBSTITUTE(#REF!,",",""))+1</f>
        <v>#REF!</v>
      </c>
    </row>
    <row r="202" spans="1:7">
      <c r="A202" s="5" t="s">
        <v>259</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c r="A203" s="5" t="s">
        <v>260</v>
      </c>
      <c r="B203" s="6"/>
      <c r="C203" s="217"/>
      <c r="D203" s="74"/>
      <c r="E203" s="16" t="str">
        <f t="shared" si="3"/>
        <v/>
      </c>
      <c r="F203" s="354" t="b">
        <f>IF(nume_candidat="",FALSE,ISNUMBER(SEARCH(nume_candidat,#REF!)))</f>
        <v>0</v>
      </c>
      <c r="G203" s="355" t="e">
        <f>LEN(#REF!)-LEN(SUBSTITUTE(#REF!,",",""))+1</f>
        <v>#REF!</v>
      </c>
    </row>
    <row r="204" spans="1:7">
      <c r="A204" s="5" t="s">
        <v>261</v>
      </c>
      <c r="B204" s="6"/>
      <c r="C204" s="217"/>
      <c r="D204" s="74"/>
      <c r="E204" s="16" t="str">
        <f t="shared" si="3"/>
        <v/>
      </c>
      <c r="F204" s="354" t="b">
        <f>IF(nume_candidat="",FALSE,ISNUMBER(SEARCH(nume_candidat,#REF!)))</f>
        <v>0</v>
      </c>
      <c r="G204" s="355" t="e">
        <f>LEN(#REF!)-LEN(SUBSTITUTE(#REF!,",",""))+1</f>
        <v>#REF!</v>
      </c>
    </row>
    <row r="205" spans="1:7">
      <c r="A205" s="5" t="s">
        <v>262</v>
      </c>
      <c r="B205" s="6"/>
      <c r="C205" s="217"/>
      <c r="D205" s="74"/>
      <c r="E205" s="16" t="str">
        <f t="shared" si="3"/>
        <v/>
      </c>
      <c r="F205" s="354" t="b">
        <f>IF(nume_candidat="",FALSE,ISNUMBER(SEARCH(nume_candidat,#REF!)))</f>
        <v>0</v>
      </c>
      <c r="G205" s="355" t="e">
        <f>LEN(#REF!)-LEN(SUBSTITUTE(#REF!,",",""))+1</f>
        <v>#REF!</v>
      </c>
    </row>
    <row r="206" spans="1:7">
      <c r="A206" s="5" t="s">
        <v>263</v>
      </c>
      <c r="B206" s="6"/>
      <c r="C206" s="217"/>
      <c r="D206" s="74"/>
      <c r="E206" s="16" t="str">
        <f t="shared" si="3"/>
        <v/>
      </c>
      <c r="F206" s="354" t="b">
        <f>IF(nume_candidat="",FALSE,ISNUMBER(SEARCH(nume_candidat,#REF!)))</f>
        <v>0</v>
      </c>
      <c r="G206" s="355" t="e">
        <f>LEN(#REF!)-LEN(SUBSTITUTE(#REF!,",",""))+1</f>
        <v>#REF!</v>
      </c>
    </row>
    <row r="207" spans="1:7">
      <c r="A207" s="5" t="s">
        <v>264</v>
      </c>
      <c r="B207" s="6"/>
      <c r="C207" s="217"/>
      <c r="D207" s="74"/>
      <c r="E207" s="16" t="str">
        <f t="shared" si="3"/>
        <v/>
      </c>
      <c r="F207" s="354" t="b">
        <f>IF(nume_candidat="",FALSE,ISNUMBER(SEARCH(nume_candidat,#REF!)))</f>
        <v>0</v>
      </c>
      <c r="G207" s="355" t="e">
        <f>LEN(#REF!)-LEN(SUBSTITUTE(#REF!,",",""))+1</f>
        <v>#REF!</v>
      </c>
    </row>
    <row r="208" spans="1:7">
      <c r="A208" s="5" t="s">
        <v>265</v>
      </c>
      <c r="B208" s="6"/>
      <c r="C208" s="217"/>
      <c r="D208" s="74"/>
      <c r="E208" s="16" t="str">
        <f t="shared" si="3"/>
        <v/>
      </c>
      <c r="F208" s="354" t="b">
        <f>IF(nume_candidat="",FALSE,ISNUMBER(SEARCH(nume_candidat,#REF!)))</f>
        <v>0</v>
      </c>
      <c r="G208" s="355" t="e">
        <f>LEN(#REF!)-LEN(SUBSTITUTE(#REF!,",",""))+1</f>
        <v>#REF!</v>
      </c>
    </row>
    <row r="209" spans="1:7">
      <c r="A209" s="5" t="s">
        <v>266</v>
      </c>
      <c r="B209" s="6"/>
      <c r="C209" s="217"/>
      <c r="D209" s="74"/>
      <c r="E209" s="16" t="str">
        <f t="shared" si="3"/>
        <v/>
      </c>
      <c r="F209" s="354" t="b">
        <f>IF(nume_candidat="",FALSE,ISNUMBER(SEARCH(nume_candidat,#REF!)))</f>
        <v>0</v>
      </c>
      <c r="G209" s="355" t="e">
        <f>LEN(#REF!)-LEN(SUBSTITUTE(#REF!,",",""))+1</f>
        <v>#REF!</v>
      </c>
    </row>
    <row r="210" spans="1:7">
      <c r="A210" s="5" t="s">
        <v>267</v>
      </c>
      <c r="B210" s="6"/>
      <c r="C210" s="217"/>
      <c r="D210" s="74"/>
      <c r="E210" s="16" t="str">
        <f t="shared" si="3"/>
        <v/>
      </c>
      <c r="F210" s="354" t="b">
        <f>IF(nume_candidat="",FALSE,ISNUMBER(SEARCH(nume_candidat,#REF!)))</f>
        <v>0</v>
      </c>
      <c r="G210" s="355" t="e">
        <f>LEN(#REF!)-LEN(SUBSTITUTE(#REF!,",",""))+1</f>
        <v>#REF!</v>
      </c>
    </row>
    <row r="211" spans="1:7">
      <c r="A211" s="5" t="s">
        <v>268</v>
      </c>
      <c r="B211" s="6"/>
      <c r="C211" s="217"/>
      <c r="D211" s="74"/>
      <c r="E211" s="16" t="str">
        <f t="shared" si="3"/>
        <v/>
      </c>
      <c r="F211" s="354" t="b">
        <f>IF(nume_candidat="",FALSE,ISNUMBER(SEARCH(nume_candidat,#REF!)))</f>
        <v>0</v>
      </c>
      <c r="G211" s="355" t="e">
        <f>LEN(#REF!)-LEN(SUBSTITUTE(#REF!,",",""))+1</f>
        <v>#REF!</v>
      </c>
    </row>
    <row r="212" spans="1:7">
      <c r="A212" s="5" t="s">
        <v>269</v>
      </c>
      <c r="B212" s="6"/>
      <c r="C212" s="217"/>
      <c r="D212" s="74"/>
      <c r="E212" s="16" t="str">
        <f t="shared" si="3"/>
        <v/>
      </c>
      <c r="F212" s="354" t="b">
        <f>IF(nume_candidat="",FALSE,ISNUMBER(SEARCH(nume_candidat,#REF!)))</f>
        <v>0</v>
      </c>
      <c r="G212" s="355" t="e">
        <f>LEN(#REF!)-LEN(SUBSTITUTE(#REF!,",",""))+1</f>
        <v>#REF!</v>
      </c>
    </row>
    <row r="213" spans="1:7">
      <c r="A213" s="5" t="s">
        <v>270</v>
      </c>
      <c r="B213" s="6"/>
      <c r="C213" s="217"/>
      <c r="D213" s="74"/>
      <c r="E213" s="16" t="str">
        <f t="shared" si="3"/>
        <v/>
      </c>
      <c r="F213" s="354" t="b">
        <f>IF(nume_candidat="",FALSE,ISNUMBER(SEARCH(nume_candidat,#REF!)))</f>
        <v>0</v>
      </c>
      <c r="G213" s="355" t="e">
        <f>LEN(#REF!)-LEN(SUBSTITUTE(#REF!,",",""))+1</f>
        <v>#REF!</v>
      </c>
    </row>
    <row r="214" spans="1:7">
      <c r="A214" s="5" t="s">
        <v>271</v>
      </c>
      <c r="B214" s="6"/>
      <c r="C214" s="217"/>
      <c r="D214" s="74"/>
      <c r="E214" s="16" t="str">
        <f t="shared" si="3"/>
        <v/>
      </c>
      <c r="F214" s="354" t="b">
        <f>IF(nume_candidat="",FALSE,ISNUMBER(SEARCH(nume_candidat,#REF!)))</f>
        <v>0</v>
      </c>
      <c r="G214" s="355" t="e">
        <f>LEN(#REF!)-LEN(SUBSTITUTE(#REF!,",",""))+1</f>
        <v>#REF!</v>
      </c>
    </row>
    <row r="215" spans="1:7">
      <c r="A215" s="5" t="s">
        <v>272</v>
      </c>
      <c r="B215" s="6"/>
      <c r="C215" s="217"/>
      <c r="D215" s="74"/>
      <c r="E215" s="16" t="str">
        <f t="shared" si="3"/>
        <v/>
      </c>
      <c r="F215" s="354" t="b">
        <f>IF(nume_candidat="",FALSE,ISNUMBER(SEARCH(nume_candidat,#REF!)))</f>
        <v>0</v>
      </c>
      <c r="G215" s="355" t="e">
        <f>LEN(#REF!)-LEN(SUBSTITUTE(#REF!,",",""))+1</f>
        <v>#REF!</v>
      </c>
    </row>
    <row r="216" spans="1:7">
      <c r="A216" s="5" t="s">
        <v>273</v>
      </c>
      <c r="B216" s="6"/>
      <c r="C216" s="217"/>
      <c r="D216" s="74"/>
      <c r="E216" s="16" t="str">
        <f t="shared" si="3"/>
        <v/>
      </c>
      <c r="F216" s="354" t="b">
        <f>IF(nume_candidat="",FALSE,ISNUMBER(SEARCH(nume_candidat,#REF!)))</f>
        <v>0</v>
      </c>
      <c r="G216" s="355" t="e">
        <f>LEN(#REF!)-LEN(SUBSTITUTE(#REF!,",",""))+1</f>
        <v>#REF!</v>
      </c>
    </row>
    <row r="217" spans="1:7">
      <c r="A217" s="5" t="s">
        <v>274</v>
      </c>
      <c r="B217" s="6"/>
      <c r="C217" s="217"/>
      <c r="D217" s="74"/>
      <c r="E217" s="16" t="str">
        <f t="shared" si="3"/>
        <v/>
      </c>
      <c r="F217" s="354" t="b">
        <f>IF(nume_candidat="",FALSE,ISNUMBER(SEARCH(nume_candidat,#REF!)))</f>
        <v>0</v>
      </c>
      <c r="G217" s="355" t="e">
        <f>LEN(#REF!)-LEN(SUBSTITUTE(#REF!,",",""))+1</f>
        <v>#REF!</v>
      </c>
    </row>
    <row r="218" spans="1:7">
      <c r="A218" s="5" t="s">
        <v>275</v>
      </c>
      <c r="B218" s="6"/>
      <c r="C218" s="217"/>
      <c r="D218" s="74"/>
      <c r="E218" s="16" t="str">
        <f t="shared" si="3"/>
        <v/>
      </c>
      <c r="F218" s="354" t="b">
        <f>IF(nume_candidat="",FALSE,ISNUMBER(SEARCH(nume_candidat,#REF!)))</f>
        <v>0</v>
      </c>
      <c r="G218" s="355" t="e">
        <f>LEN(#REF!)-LEN(SUBSTITUTE(#REF!,",",""))+1</f>
        <v>#REF!</v>
      </c>
    </row>
    <row r="219" spans="1:7">
      <c r="A219" s="5" t="s">
        <v>276</v>
      </c>
      <c r="B219" s="6"/>
      <c r="C219" s="217"/>
      <c r="D219" s="74"/>
      <c r="E219" s="16" t="str">
        <f t="shared" si="3"/>
        <v/>
      </c>
      <c r="F219" s="354" t="b">
        <f>IF(nume_candidat="",FALSE,ISNUMBER(SEARCH(nume_candidat,#REF!)))</f>
        <v>0</v>
      </c>
      <c r="G219" s="355" t="e">
        <f>LEN(#REF!)-LEN(SUBSTITUTE(#REF!,",",""))+1</f>
        <v>#REF!</v>
      </c>
    </row>
    <row r="220" spans="1:7">
      <c r="A220" s="5" t="s">
        <v>277</v>
      </c>
      <c r="B220" s="6"/>
      <c r="C220" s="217"/>
      <c r="D220" s="74"/>
      <c r="E220" s="16" t="str">
        <f t="shared" si="3"/>
        <v/>
      </c>
      <c r="F220" s="354" t="b">
        <f>IF(nume_candidat="",FALSE,ISNUMBER(SEARCH(nume_candidat,#REF!)))</f>
        <v>0</v>
      </c>
      <c r="G220" s="355" t="e">
        <f>LEN(#REF!)-LEN(SUBSTITUTE(#REF!,",",""))+1</f>
        <v>#REF!</v>
      </c>
    </row>
    <row r="221" spans="1:7">
      <c r="A221" s="5" t="s">
        <v>278</v>
      </c>
      <c r="B221" s="6"/>
      <c r="C221" s="217"/>
      <c r="D221" s="74"/>
      <c r="E221" s="16" t="str">
        <f t="shared" si="3"/>
        <v/>
      </c>
      <c r="F221" s="354" t="b">
        <f>IF(nume_candidat="",FALSE,ISNUMBER(SEARCH(nume_candidat,#REF!)))</f>
        <v>0</v>
      </c>
      <c r="G221" s="355" t="e">
        <f>LEN(#REF!)-LEN(SUBSTITUTE(#REF!,",",""))+1</f>
        <v>#REF!</v>
      </c>
    </row>
    <row r="222" spans="1:7">
      <c r="A222" s="5" t="s">
        <v>279</v>
      </c>
      <c r="B222" s="6"/>
      <c r="C222" s="217"/>
      <c r="D222" s="74"/>
      <c r="E222" s="16" t="str">
        <f t="shared" si="3"/>
        <v/>
      </c>
      <c r="F222" s="354" t="b">
        <f>IF(nume_candidat="",FALSE,ISNUMBER(SEARCH(nume_candidat,#REF!)))</f>
        <v>0</v>
      </c>
      <c r="G222" s="355" t="e">
        <f>LEN(#REF!)-LEN(SUBSTITUTE(#REF!,",",""))+1</f>
        <v>#REF!</v>
      </c>
    </row>
    <row r="223" spans="1:7">
      <c r="A223" s="5" t="s">
        <v>280</v>
      </c>
      <c r="B223" s="6"/>
      <c r="C223" s="217"/>
      <c r="D223" s="74"/>
      <c r="E223" s="16" t="str">
        <f t="shared" si="3"/>
        <v/>
      </c>
      <c r="F223" s="354" t="b">
        <f>IF(nume_candidat="",FALSE,ISNUMBER(SEARCH(nume_candidat,#REF!)))</f>
        <v>0</v>
      </c>
      <c r="G223" s="355" t="e">
        <f>LEN(#REF!)-LEN(SUBSTITUTE(#REF!,",",""))+1</f>
        <v>#REF!</v>
      </c>
    </row>
    <row r="224" spans="1:7">
      <c r="A224" s="5" t="s">
        <v>281</v>
      </c>
      <c r="B224" s="6"/>
      <c r="C224" s="217"/>
      <c r="D224" s="74"/>
      <c r="E224" s="16" t="str">
        <f t="shared" si="3"/>
        <v/>
      </c>
      <c r="F224" s="354" t="b">
        <f>IF(nume_candidat="",FALSE,ISNUMBER(SEARCH(nume_candidat,#REF!)))</f>
        <v>0</v>
      </c>
      <c r="G224" s="355" t="e">
        <f>LEN(#REF!)-LEN(SUBSTITUTE(#REF!,",",""))+1</f>
        <v>#REF!</v>
      </c>
    </row>
    <row r="225" spans="1:7">
      <c r="A225" s="5" t="s">
        <v>282</v>
      </c>
      <c r="B225" s="6"/>
      <c r="C225" s="217"/>
      <c r="D225" s="74"/>
      <c r="E225" s="16" t="str">
        <f t="shared" si="3"/>
        <v/>
      </c>
      <c r="F225" s="354" t="b">
        <f>IF(nume_candidat="",FALSE,ISNUMBER(SEARCH(nume_candidat,#REF!)))</f>
        <v>0</v>
      </c>
      <c r="G225" s="355" t="e">
        <f>LEN(#REF!)-LEN(SUBSTITUTE(#REF!,",",""))+1</f>
        <v>#REF!</v>
      </c>
    </row>
    <row r="226" spans="1:7">
      <c r="A226" s="5" t="s">
        <v>283</v>
      </c>
      <c r="B226" s="6"/>
      <c r="C226" s="217"/>
      <c r="D226" s="74"/>
      <c r="E226" s="16" t="str">
        <f t="shared" si="3"/>
        <v/>
      </c>
      <c r="F226" s="354" t="b">
        <f>IF(nume_candidat="",FALSE,ISNUMBER(SEARCH(nume_candidat,#REF!)))</f>
        <v>0</v>
      </c>
      <c r="G226" s="355" t="e">
        <f>LEN(#REF!)-LEN(SUBSTITUTE(#REF!,",",""))+1</f>
        <v>#REF!</v>
      </c>
    </row>
    <row r="227" spans="1:7">
      <c r="A227" s="5" t="s">
        <v>284</v>
      </c>
      <c r="B227" s="6"/>
      <c r="C227" s="217"/>
      <c r="D227" s="74"/>
      <c r="E227" s="16" t="str">
        <f t="shared" si="3"/>
        <v/>
      </c>
      <c r="F227" s="354" t="b">
        <f>IF(nume_candidat="",FALSE,ISNUMBER(SEARCH(nume_candidat,#REF!)))</f>
        <v>0</v>
      </c>
      <c r="G227" s="355" t="e">
        <f>LEN(#REF!)-LEN(SUBSTITUTE(#REF!,",",""))+1</f>
        <v>#REF!</v>
      </c>
    </row>
    <row r="228" spans="1:7">
      <c r="A228" s="5" t="s">
        <v>285</v>
      </c>
      <c r="B228" s="6"/>
      <c r="C228" s="217"/>
      <c r="D228" s="74"/>
      <c r="E228" s="16" t="str">
        <f t="shared" si="3"/>
        <v/>
      </c>
      <c r="F228" s="354" t="b">
        <f>IF(nume_candidat="",FALSE,ISNUMBER(SEARCH(nume_candidat,#REF!)))</f>
        <v>0</v>
      </c>
      <c r="G228" s="355" t="e">
        <f>LEN(#REF!)-LEN(SUBSTITUTE(#REF!,",",""))+1</f>
        <v>#REF!</v>
      </c>
    </row>
    <row r="229" spans="1:7">
      <c r="A229" s="5" t="s">
        <v>286</v>
      </c>
      <c r="B229" s="6"/>
      <c r="C229" s="217"/>
      <c r="D229" s="74"/>
      <c r="E229" s="16" t="str">
        <f t="shared" si="3"/>
        <v/>
      </c>
      <c r="F229" s="354" t="b">
        <f>IF(nume_candidat="",FALSE,ISNUMBER(SEARCH(nume_candidat,#REF!)))</f>
        <v>0</v>
      </c>
      <c r="G229" s="355" t="e">
        <f>LEN(#REF!)-LEN(SUBSTITUTE(#REF!,",",""))+1</f>
        <v>#REF!</v>
      </c>
    </row>
    <row r="230" spans="1:7">
      <c r="A230" s="5" t="s">
        <v>287</v>
      </c>
      <c r="B230" s="6"/>
      <c r="C230" s="217"/>
      <c r="D230" s="74"/>
      <c r="E230" s="16" t="str">
        <f t="shared" si="3"/>
        <v/>
      </c>
      <c r="F230" s="354" t="b">
        <f>IF(nume_candidat="",FALSE,ISNUMBER(SEARCH(nume_candidat,#REF!)))</f>
        <v>0</v>
      </c>
      <c r="G230" s="355" t="e">
        <f>LEN(#REF!)-LEN(SUBSTITUTE(#REF!,",",""))+1</f>
        <v>#REF!</v>
      </c>
    </row>
    <row r="231" spans="1:7">
      <c r="A231" s="5" t="s">
        <v>288</v>
      </c>
      <c r="B231" s="6"/>
      <c r="C231" s="217"/>
      <c r="D231" s="74"/>
      <c r="E231" s="16" t="str">
        <f t="shared" si="3"/>
        <v/>
      </c>
      <c r="F231" s="354" t="b">
        <f>IF(nume_candidat="",FALSE,ISNUMBER(SEARCH(nume_candidat,#REF!)))</f>
        <v>0</v>
      </c>
      <c r="G231" s="355" t="e">
        <f>LEN(#REF!)-LEN(SUBSTITUTE(#REF!,",",""))+1</f>
        <v>#REF!</v>
      </c>
    </row>
    <row r="232" spans="1:7">
      <c r="A232" s="5" t="s">
        <v>289</v>
      </c>
      <c r="B232" s="6"/>
      <c r="C232" s="217"/>
      <c r="D232" s="74"/>
      <c r="E232" s="16" t="str">
        <f t="shared" si="3"/>
        <v/>
      </c>
      <c r="F232" s="354" t="b">
        <f>IF(nume_candidat="",FALSE,ISNUMBER(SEARCH(nume_candidat,#REF!)))</f>
        <v>0</v>
      </c>
      <c r="G232" s="355" t="e">
        <f>LEN(#REF!)-LEN(SUBSTITUTE(#REF!,",",""))+1</f>
        <v>#REF!</v>
      </c>
    </row>
    <row r="233" spans="1:7">
      <c r="A233" s="5" t="s">
        <v>290</v>
      </c>
      <c r="B233" s="6"/>
      <c r="C233" s="217"/>
      <c r="D233" s="74"/>
      <c r="E233" s="16" t="str">
        <f t="shared" si="3"/>
        <v/>
      </c>
      <c r="F233" s="354" t="b">
        <f>IF(nume_candidat="",FALSE,ISNUMBER(SEARCH(nume_candidat,#REF!)))</f>
        <v>0</v>
      </c>
      <c r="G233" s="355" t="e">
        <f>LEN(#REF!)-LEN(SUBSTITUTE(#REF!,",",""))+1</f>
        <v>#REF!</v>
      </c>
    </row>
    <row r="234" spans="1:7">
      <c r="A234" s="5" t="s">
        <v>291</v>
      </c>
      <c r="B234" s="6"/>
      <c r="C234" s="217"/>
      <c r="D234" s="74"/>
      <c r="E234" s="16" t="str">
        <f t="shared" si="3"/>
        <v/>
      </c>
      <c r="F234" s="354" t="b">
        <f>IF(nume_candidat="",FALSE,ISNUMBER(SEARCH(nume_candidat,#REF!)))</f>
        <v>0</v>
      </c>
      <c r="G234" s="355" t="e">
        <f>LEN(#REF!)-LEN(SUBSTITUTE(#REF!,",",""))+1</f>
        <v>#REF!</v>
      </c>
    </row>
    <row r="235" spans="1:7">
      <c r="A235" s="5" t="s">
        <v>292</v>
      </c>
      <c r="B235" s="6"/>
      <c r="C235" s="217"/>
      <c r="D235" s="74"/>
      <c r="E235" s="16" t="str">
        <f t="shared" si="3"/>
        <v/>
      </c>
      <c r="F235" s="354" t="b">
        <f>IF(nume_candidat="",FALSE,ISNUMBER(SEARCH(nume_candidat,#REF!)))</f>
        <v>0</v>
      </c>
      <c r="G235" s="355" t="e">
        <f>LEN(#REF!)-LEN(SUBSTITUTE(#REF!,",",""))+1</f>
        <v>#REF!</v>
      </c>
    </row>
    <row r="236" spans="1:7">
      <c r="A236" s="5" t="s">
        <v>293</v>
      </c>
      <c r="B236" s="6"/>
      <c r="C236" s="217"/>
      <c r="D236" s="74"/>
      <c r="E236" s="16" t="str">
        <f t="shared" si="3"/>
        <v/>
      </c>
      <c r="F236" s="354" t="b">
        <f>IF(nume_candidat="",FALSE,ISNUMBER(SEARCH(nume_candidat,#REF!)))</f>
        <v>0</v>
      </c>
      <c r="G236" s="355" t="e">
        <f>LEN(#REF!)-LEN(SUBSTITUTE(#REF!,",",""))+1</f>
        <v>#REF!</v>
      </c>
    </row>
    <row r="237" spans="1:7">
      <c r="A237" s="5" t="s">
        <v>294</v>
      </c>
      <c r="B237" s="6"/>
      <c r="C237" s="217"/>
      <c r="D237" s="74"/>
      <c r="E237" s="16" t="str">
        <f t="shared" si="3"/>
        <v/>
      </c>
      <c r="F237" s="354" t="b">
        <f>IF(nume_candidat="",FALSE,ISNUMBER(SEARCH(nume_candidat,#REF!)))</f>
        <v>0</v>
      </c>
      <c r="G237" s="355" t="e">
        <f>LEN(#REF!)-LEN(SUBSTITUTE(#REF!,",",""))+1</f>
        <v>#REF!</v>
      </c>
    </row>
    <row r="238" spans="1:7">
      <c r="A238" s="5" t="s">
        <v>295</v>
      </c>
      <c r="B238" s="6"/>
      <c r="C238" s="217"/>
      <c r="D238" s="74"/>
      <c r="E238" s="16" t="str">
        <f t="shared" si="3"/>
        <v/>
      </c>
      <c r="F238" s="354" t="b">
        <f>IF(nume_candidat="",FALSE,ISNUMBER(SEARCH(nume_candidat,#REF!)))</f>
        <v>0</v>
      </c>
      <c r="G238" s="355" t="e">
        <f>LEN(#REF!)-LEN(SUBSTITUTE(#REF!,",",""))+1</f>
        <v>#REF!</v>
      </c>
    </row>
    <row r="239" spans="1:7">
      <c r="A239" s="5" t="s">
        <v>296</v>
      </c>
      <c r="B239" s="6"/>
      <c r="C239" s="217"/>
      <c r="D239" s="74"/>
      <c r="E239" s="16" t="str">
        <f t="shared" si="3"/>
        <v/>
      </c>
      <c r="F239" s="354" t="b">
        <f>IF(nume_candidat="",FALSE,ISNUMBER(SEARCH(nume_candidat,#REF!)))</f>
        <v>0</v>
      </c>
      <c r="G239" s="355" t="e">
        <f>LEN(#REF!)-LEN(SUBSTITUTE(#REF!,",",""))+1</f>
        <v>#REF!</v>
      </c>
    </row>
    <row r="240" spans="1:7">
      <c r="A240" s="5" t="s">
        <v>297</v>
      </c>
      <c r="B240" s="6"/>
      <c r="C240" s="217"/>
      <c r="D240" s="74"/>
      <c r="E240" s="16" t="str">
        <f t="shared" si="3"/>
        <v/>
      </c>
      <c r="F240" s="354" t="b">
        <f>IF(nume_candidat="",FALSE,ISNUMBER(SEARCH(nume_candidat,#REF!)))</f>
        <v>0</v>
      </c>
      <c r="G240" s="355" t="e">
        <f>LEN(#REF!)-LEN(SUBSTITUTE(#REF!,",",""))+1</f>
        <v>#REF!</v>
      </c>
    </row>
    <row r="241" spans="1:7">
      <c r="A241" s="5" t="s">
        <v>298</v>
      </c>
      <c r="B241" s="6"/>
      <c r="C241" s="217"/>
      <c r="D241" s="74"/>
      <c r="E241" s="16" t="str">
        <f t="shared" si="3"/>
        <v/>
      </c>
      <c r="F241" s="354" t="b">
        <f>IF(nume_candidat="",FALSE,ISNUMBER(SEARCH(nume_candidat,#REF!)))</f>
        <v>0</v>
      </c>
      <c r="G241" s="355" t="e">
        <f>LEN(#REF!)-LEN(SUBSTITUTE(#REF!,",",""))+1</f>
        <v>#REF!</v>
      </c>
    </row>
    <row r="242" spans="1:7">
      <c r="A242" s="5" t="s">
        <v>299</v>
      </c>
      <c r="B242" s="6"/>
      <c r="C242" s="217"/>
      <c r="D242" s="74"/>
      <c r="E242" s="16" t="str">
        <f t="shared" si="3"/>
        <v/>
      </c>
      <c r="F242" s="354" t="b">
        <f>IF(nume_candidat="",FALSE,ISNUMBER(SEARCH(nume_candidat,#REF!)))</f>
        <v>0</v>
      </c>
      <c r="G242" s="355" t="e">
        <f>LEN(#REF!)-LEN(SUBSTITUTE(#REF!,",",""))+1</f>
        <v>#REF!</v>
      </c>
    </row>
    <row r="243" spans="1:7">
      <c r="A243" s="5" t="s">
        <v>300</v>
      </c>
      <c r="B243" s="6"/>
      <c r="C243" s="217"/>
      <c r="D243" s="74"/>
      <c r="E243" s="16" t="str">
        <f t="shared" si="3"/>
        <v/>
      </c>
      <c r="F243" s="354" t="b">
        <f>IF(nume_candidat="",FALSE,ISNUMBER(SEARCH(nume_candidat,#REF!)))</f>
        <v>0</v>
      </c>
      <c r="G243" s="355" t="e">
        <f>LEN(#REF!)-LEN(SUBSTITUTE(#REF!,",",""))+1</f>
        <v>#REF!</v>
      </c>
    </row>
    <row r="244" spans="1:7">
      <c r="A244" s="5" t="s">
        <v>301</v>
      </c>
      <c r="B244" s="6"/>
      <c r="C244" s="217"/>
      <c r="D244" s="74"/>
      <c r="E244" s="16" t="str">
        <f t="shared" si="3"/>
        <v/>
      </c>
      <c r="F244" s="354" t="b">
        <f>IF(nume_candidat="",FALSE,ISNUMBER(SEARCH(nume_candidat,#REF!)))</f>
        <v>0</v>
      </c>
      <c r="G244" s="355" t="e">
        <f>LEN(#REF!)-LEN(SUBSTITUTE(#REF!,",",""))+1</f>
        <v>#REF!</v>
      </c>
    </row>
    <row r="245" spans="1:7">
      <c r="A245" s="5" t="s">
        <v>302</v>
      </c>
      <c r="B245" s="6"/>
      <c r="C245" s="217"/>
      <c r="D245" s="74"/>
      <c r="E245" s="16" t="str">
        <f t="shared" si="3"/>
        <v/>
      </c>
      <c r="F245" s="354" t="b">
        <f>IF(nume_candidat="",FALSE,ISNUMBER(SEARCH(nume_candidat,#REF!)))</f>
        <v>0</v>
      </c>
      <c r="G245" s="355" t="e">
        <f>LEN(#REF!)-LEN(SUBSTITUTE(#REF!,",",""))+1</f>
        <v>#REF!</v>
      </c>
    </row>
    <row r="246" spans="1:7">
      <c r="A246" s="5" t="s">
        <v>303</v>
      </c>
      <c r="B246" s="6"/>
      <c r="C246" s="217"/>
      <c r="D246" s="74"/>
      <c r="E246" s="16" t="str">
        <f t="shared" si="3"/>
        <v/>
      </c>
      <c r="F246" s="354" t="b">
        <f>IF(nume_candidat="",FALSE,ISNUMBER(SEARCH(nume_candidat,#REF!)))</f>
        <v>0</v>
      </c>
      <c r="G246" s="355" t="e">
        <f>LEN(#REF!)-LEN(SUBSTITUTE(#REF!,",",""))+1</f>
        <v>#REF!</v>
      </c>
    </row>
    <row r="247" spans="1:7">
      <c r="A247" s="5" t="s">
        <v>304</v>
      </c>
      <c r="B247" s="6"/>
      <c r="C247" s="217"/>
      <c r="D247" s="74"/>
      <c r="E247" s="16" t="str">
        <f t="shared" si="3"/>
        <v/>
      </c>
      <c r="F247" s="354" t="b">
        <f>IF(nume_candidat="",FALSE,ISNUMBER(SEARCH(nume_candidat,#REF!)))</f>
        <v>0</v>
      </c>
      <c r="G247" s="355" t="e">
        <f>LEN(#REF!)-LEN(SUBSTITUTE(#REF!,",",""))+1</f>
        <v>#REF!</v>
      </c>
    </row>
    <row r="248" spans="1:7">
      <c r="A248" s="5" t="s">
        <v>305</v>
      </c>
      <c r="B248" s="6"/>
      <c r="C248" s="217"/>
      <c r="D248" s="74"/>
      <c r="E248" s="16" t="str">
        <f t="shared" si="3"/>
        <v/>
      </c>
      <c r="F248" s="354" t="b">
        <f>IF(nume_candidat="",FALSE,ISNUMBER(SEARCH(nume_candidat,#REF!)))</f>
        <v>0</v>
      </c>
      <c r="G248" s="355" t="e">
        <f>LEN(#REF!)-LEN(SUBSTITUTE(#REF!,",",""))+1</f>
        <v>#REF!</v>
      </c>
    </row>
    <row r="249" spans="1:7">
      <c r="A249" s="5" t="s">
        <v>306</v>
      </c>
      <c r="B249" s="6"/>
      <c r="C249" s="217"/>
      <c r="D249" s="74"/>
      <c r="E249" s="16" t="str">
        <f t="shared" si="3"/>
        <v/>
      </c>
      <c r="F249" s="354" t="b">
        <f>IF(nume_candidat="",FALSE,ISNUMBER(SEARCH(nume_candidat,#REF!)))</f>
        <v>0</v>
      </c>
      <c r="G249" s="355" t="e">
        <f>LEN(#REF!)-LEN(SUBSTITUTE(#REF!,",",""))+1</f>
        <v>#REF!</v>
      </c>
    </row>
    <row r="250" spans="1:7">
      <c r="A250" s="5" t="s">
        <v>307</v>
      </c>
      <c r="B250" s="6"/>
      <c r="C250" s="217"/>
      <c r="D250" s="74"/>
      <c r="E250" s="16" t="str">
        <f t="shared" si="3"/>
        <v/>
      </c>
      <c r="F250" s="354" t="b">
        <f>IF(nume_candidat="",FALSE,ISNUMBER(SEARCH(nume_candidat,#REF!)))</f>
        <v>0</v>
      </c>
      <c r="G250" s="355" t="e">
        <f>LEN(#REF!)-LEN(SUBSTITUTE(#REF!,",",""))+1</f>
        <v>#REF!</v>
      </c>
    </row>
    <row r="251" spans="1:7">
      <c r="A251" s="5" t="s">
        <v>308</v>
      </c>
      <c r="B251" s="6"/>
      <c r="C251" s="217"/>
      <c r="D251" s="74"/>
      <c r="E251" s="16" t="str">
        <f t="shared" si="3"/>
        <v/>
      </c>
      <c r="F251" s="354" t="b">
        <f>IF(nume_candidat="",FALSE,ISNUMBER(SEARCH(nume_candidat,#REF!)))</f>
        <v>0</v>
      </c>
      <c r="G251" s="355" t="e">
        <f>LEN(#REF!)-LEN(SUBSTITUTE(#REF!,",",""))+1</f>
        <v>#REF!</v>
      </c>
    </row>
    <row r="252" spans="1:7">
      <c r="A252" s="5" t="s">
        <v>309</v>
      </c>
      <c r="B252" s="6"/>
      <c r="C252" s="217"/>
      <c r="D252" s="74"/>
      <c r="E252" s="16" t="str">
        <f t="shared" si="3"/>
        <v/>
      </c>
      <c r="F252" s="354" t="b">
        <f>IF(nume_candidat="",FALSE,ISNUMBER(SEARCH(nume_candidat,#REF!)))</f>
        <v>0</v>
      </c>
      <c r="G252" s="355" t="e">
        <f>LEN(#REF!)-LEN(SUBSTITUTE(#REF!,",",""))+1</f>
        <v>#REF!</v>
      </c>
    </row>
    <row r="253" spans="1:7">
      <c r="A253" s="5" t="s">
        <v>310</v>
      </c>
      <c r="B253" s="6"/>
      <c r="C253" s="217"/>
      <c r="D253" s="74"/>
      <c r="E253" s="16" t="str">
        <f t="shared" si="3"/>
        <v/>
      </c>
      <c r="F253" s="354" t="b">
        <f>IF(nume_candidat="",FALSE,ISNUMBER(SEARCH(nume_candidat,#REF!)))</f>
        <v>0</v>
      </c>
      <c r="G253" s="355" t="e">
        <f>LEN(#REF!)-LEN(SUBSTITUTE(#REF!,",",""))+1</f>
        <v>#REF!</v>
      </c>
    </row>
    <row r="254" spans="1:7">
      <c r="A254" s="5" t="s">
        <v>311</v>
      </c>
      <c r="B254" s="6"/>
      <c r="C254" s="217"/>
      <c r="D254" s="74"/>
      <c r="E254" s="16" t="str">
        <f t="shared" si="3"/>
        <v/>
      </c>
      <c r="F254" s="354" t="b">
        <f>IF(nume_candidat="",FALSE,ISNUMBER(SEARCH(nume_candidat,#REF!)))</f>
        <v>0</v>
      </c>
      <c r="G254" s="355" t="e">
        <f>LEN(#REF!)-LEN(SUBSTITUTE(#REF!,",",""))+1</f>
        <v>#REF!</v>
      </c>
    </row>
    <row r="255" spans="1:7">
      <c r="A255" s="5" t="s">
        <v>312</v>
      </c>
      <c r="B255" s="6"/>
      <c r="C255" s="217"/>
      <c r="D255" s="74"/>
      <c r="E255" s="16" t="str">
        <f t="shared" si="3"/>
        <v/>
      </c>
      <c r="F255" s="354" t="b">
        <f>IF(nume_candidat="",FALSE,ISNUMBER(SEARCH(nume_candidat,#REF!)))</f>
        <v>0</v>
      </c>
      <c r="G255" s="355" t="e">
        <f>LEN(#REF!)-LEN(SUBSTITUTE(#REF!,",",""))+1</f>
        <v>#REF!</v>
      </c>
    </row>
    <row r="256" spans="1:7">
      <c r="A256" s="5" t="s">
        <v>313</v>
      </c>
      <c r="B256" s="6"/>
      <c r="C256" s="217"/>
      <c r="D256" s="74"/>
      <c r="E256" s="16" t="str">
        <f t="shared" si="3"/>
        <v/>
      </c>
      <c r="F256" s="354" t="b">
        <f>IF(nume_candidat="",FALSE,ISNUMBER(SEARCH(nume_candidat,#REF!)))</f>
        <v>0</v>
      </c>
      <c r="G256" s="355" t="e">
        <f>LEN(#REF!)-LEN(SUBSTITUTE(#REF!,",",""))+1</f>
        <v>#REF!</v>
      </c>
    </row>
    <row r="257" spans="1:7">
      <c r="A257" s="5" t="s">
        <v>314</v>
      </c>
      <c r="B257" s="6"/>
      <c r="C257" s="217"/>
      <c r="D257" s="74"/>
      <c r="E257" s="16" t="str">
        <f t="shared" si="3"/>
        <v/>
      </c>
      <c r="F257" s="354" t="b">
        <f>IF(nume_candidat="",FALSE,ISNUMBER(SEARCH(nume_candidat,#REF!)))</f>
        <v>0</v>
      </c>
      <c r="G257" s="355" t="e">
        <f>LEN(#REF!)-LEN(SUBSTITUTE(#REF!,",",""))+1</f>
        <v>#REF!</v>
      </c>
    </row>
    <row r="258" spans="1:7">
      <c r="A258" s="5" t="s">
        <v>315</v>
      </c>
      <c r="B258" s="6"/>
      <c r="C258" s="217"/>
      <c r="D258" s="74"/>
      <c r="E258" s="16" t="str">
        <f t="shared" si="3"/>
        <v/>
      </c>
      <c r="F258" s="354" t="b">
        <f>IF(nume_candidat="",FALSE,ISNUMBER(SEARCH(nume_candidat,#REF!)))</f>
        <v>0</v>
      </c>
      <c r="G258" s="355" t="e">
        <f>LEN(#REF!)-LEN(SUBSTITUTE(#REF!,",",""))+1</f>
        <v>#REF!</v>
      </c>
    </row>
    <row r="259" spans="1:7">
      <c r="A259" s="5" t="s">
        <v>316</v>
      </c>
      <c r="B259" s="6"/>
      <c r="C259" s="217"/>
      <c r="D259" s="74"/>
      <c r="E259" s="16" t="str">
        <f t="shared" si="3"/>
        <v/>
      </c>
      <c r="F259" s="354" t="b">
        <f>IF(nume_candidat="",FALSE,ISNUMBER(SEARCH(nume_candidat,#REF!)))</f>
        <v>0</v>
      </c>
      <c r="G259" s="355" t="e">
        <f>LEN(#REF!)-LEN(SUBSTITUTE(#REF!,",",""))+1</f>
        <v>#REF!</v>
      </c>
    </row>
  </sheetData>
  <sheetProtection algorithmName="SHA-512" hashValue="rAYhOjev/ma+AOYnxwLZt4gqgXgr3ob+qb771qYUgrhEXRDxnzh4PLY7iKmH9tNazcXBhQkiIK9x8rGDGGu0kw==" saltValue="tbrJfT4ad2Ntjv2G8lLUg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Normal="100" workbookViewId="0">
      <selection activeCell="H10" sqref="H10"/>
    </sheetView>
  </sheetViews>
  <sheetFormatPr defaultColWidth="9.08984375" defaultRowHeight="15.5"/>
  <cols>
    <col min="1" max="1" width="5.6328125" style="60" customWidth="1"/>
    <col min="2" max="4" width="35.6328125" style="64" customWidth="1"/>
    <col min="5" max="5" width="45.08984375" style="64" customWidth="1"/>
    <col min="6" max="6" width="23" style="64" customWidth="1"/>
    <col min="7" max="7" width="10.6328125" style="69" customWidth="1"/>
    <col min="8" max="8" width="10.6328125" style="64" customWidth="1"/>
    <col min="9" max="9" width="17.6328125" style="64" customWidth="1"/>
    <col min="10" max="10" width="9.08984375" style="71" hidden="1" customWidth="1"/>
    <col min="11" max="11" width="9.08984375" style="64" hidden="1" customWidth="1"/>
    <col min="12" max="21" width="9.08984375" style="64" customWidth="1"/>
    <col min="22" max="16384" width="9.08984375" style="64"/>
  </cols>
  <sheetData>
    <row r="1" spans="1:11" s="60" customFormat="1">
      <c r="A1" s="59" t="s">
        <v>483</v>
      </c>
      <c r="G1" s="61"/>
      <c r="I1" s="63"/>
      <c r="J1" s="289"/>
    </row>
    <row r="2" spans="1:11" s="60" customFormat="1">
      <c r="A2" s="59" t="s">
        <v>945</v>
      </c>
      <c r="G2" s="61"/>
      <c r="I2" s="63"/>
      <c r="J2" s="289"/>
    </row>
    <row r="3" spans="1:11" s="60" customFormat="1">
      <c r="A3" s="59"/>
      <c r="G3" s="61"/>
      <c r="I3" s="63"/>
      <c r="J3" s="289"/>
    </row>
    <row r="4" spans="1:11">
      <c r="A4" s="554" t="s">
        <v>905</v>
      </c>
      <c r="B4" s="554"/>
      <c r="C4" s="554"/>
      <c r="D4" s="554"/>
      <c r="E4" s="554"/>
      <c r="F4" s="554"/>
      <c r="G4" s="554"/>
      <c r="H4" s="554"/>
      <c r="I4" s="554"/>
      <c r="J4" s="291"/>
    </row>
    <row r="5" spans="1:11">
      <c r="A5" s="554" t="s">
        <v>946</v>
      </c>
      <c r="B5" s="554"/>
      <c r="C5" s="554"/>
      <c r="D5" s="554"/>
      <c r="E5" s="554"/>
      <c r="F5" s="554"/>
      <c r="G5" s="554"/>
      <c r="H5" s="554"/>
      <c r="I5" s="554"/>
    </row>
    <row r="6" spans="1:11" ht="13.5" customHeight="1">
      <c r="G6" s="64"/>
      <c r="I6" s="347" t="str">
        <f>CONCATENATE(functie," ",nume_candidat)</f>
        <v>Șef de lucrări Cristina-Maria POVIAN</v>
      </c>
    </row>
    <row r="7" spans="1:11" ht="18.75" customHeight="1">
      <c r="A7" s="551" t="s">
        <v>338</v>
      </c>
      <c r="B7" s="551" t="s">
        <v>0</v>
      </c>
      <c r="C7" s="551" t="s">
        <v>545</v>
      </c>
      <c r="D7" s="551" t="s">
        <v>1058</v>
      </c>
      <c r="E7" s="551" t="s">
        <v>1034</v>
      </c>
      <c r="F7" s="551" t="s">
        <v>16</v>
      </c>
      <c r="G7" s="557" t="s">
        <v>2</v>
      </c>
      <c r="H7" s="551" t="s">
        <v>18</v>
      </c>
      <c r="I7" s="612" t="s">
        <v>544</v>
      </c>
      <c r="J7" s="558" t="s">
        <v>541</v>
      </c>
      <c r="K7" s="559" t="s">
        <v>551</v>
      </c>
    </row>
    <row r="8" spans="1:11" ht="46.5" customHeight="1">
      <c r="A8" s="551"/>
      <c r="B8" s="551"/>
      <c r="C8" s="551"/>
      <c r="D8" s="551"/>
      <c r="E8" s="551"/>
      <c r="F8" s="551"/>
      <c r="G8" s="557"/>
      <c r="H8" s="551"/>
      <c r="I8" s="613"/>
      <c r="J8" s="558"/>
      <c r="K8" s="559"/>
    </row>
    <row r="9" spans="1:11">
      <c r="A9" s="88"/>
      <c r="B9" s="65"/>
      <c r="C9" s="65"/>
      <c r="D9" s="65"/>
      <c r="E9" s="65"/>
      <c r="F9" s="65"/>
      <c r="G9" s="30"/>
      <c r="H9" s="66"/>
      <c r="I9" s="148">
        <f>SUMIF(I10:I1010,"&gt;0")</f>
        <v>0</v>
      </c>
      <c r="J9" s="298"/>
    </row>
    <row r="10" spans="1:11">
      <c r="A10" s="37">
        <v>1</v>
      </c>
      <c r="B10" s="7"/>
      <c r="C10" s="7"/>
      <c r="D10" s="380"/>
      <c r="E10" s="7"/>
      <c r="F10" s="7"/>
      <c r="G10" s="505"/>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c r="A11" s="37">
        <v>2</v>
      </c>
      <c r="B11" s="7"/>
      <c r="C11" s="7"/>
      <c r="D11" s="380"/>
      <c r="E11" s="7"/>
      <c r="F11" s="7"/>
      <c r="G11" s="505"/>
      <c r="H11" s="220"/>
      <c r="I11" s="16" t="str">
        <f t="shared" si="0"/>
        <v/>
      </c>
      <c r="J11" s="349" t="b">
        <f t="shared" si="1"/>
        <v>0</v>
      </c>
      <c r="K11" s="350">
        <f t="shared" si="2"/>
        <v>1</v>
      </c>
    </row>
    <row r="12" spans="1:11">
      <c r="A12" s="37">
        <v>3</v>
      </c>
      <c r="B12" s="6"/>
      <c r="C12" s="7"/>
      <c r="D12" s="380"/>
      <c r="E12" s="7"/>
      <c r="F12" s="7"/>
      <c r="G12" s="505"/>
      <c r="H12" s="220"/>
      <c r="I12" s="16" t="str">
        <f t="shared" si="0"/>
        <v/>
      </c>
      <c r="J12" s="349" t="b">
        <f t="shared" si="1"/>
        <v>0</v>
      </c>
      <c r="K12" s="350">
        <f t="shared" si="2"/>
        <v>1</v>
      </c>
    </row>
    <row r="13" spans="1:11">
      <c r="A13" s="37">
        <v>4</v>
      </c>
      <c r="B13" s="6"/>
      <c r="C13" s="6"/>
      <c r="D13" s="6"/>
      <c r="E13" s="6"/>
      <c r="F13" s="6"/>
      <c r="G13" s="216"/>
      <c r="H13" s="216"/>
      <c r="I13" s="16" t="str">
        <f t="shared" si="0"/>
        <v/>
      </c>
      <c r="J13" s="349" t="b">
        <f t="shared" si="1"/>
        <v>0</v>
      </c>
      <c r="K13" s="350">
        <f t="shared" si="2"/>
        <v>1</v>
      </c>
    </row>
    <row r="14" spans="1:11">
      <c r="A14" s="37">
        <v>5</v>
      </c>
      <c r="B14" s="6"/>
      <c r="C14" s="6"/>
      <c r="D14" s="6"/>
      <c r="E14" s="6"/>
      <c r="F14" s="6"/>
      <c r="G14" s="216"/>
      <c r="H14" s="216"/>
      <c r="I14" s="16" t="str">
        <f t="shared" si="0"/>
        <v/>
      </c>
      <c r="J14" s="349" t="b">
        <f t="shared" si="1"/>
        <v>0</v>
      </c>
      <c r="K14" s="350">
        <f t="shared" si="2"/>
        <v>1</v>
      </c>
    </row>
    <row r="15" spans="1:11">
      <c r="A15" s="37">
        <v>6</v>
      </c>
      <c r="B15" s="6"/>
      <c r="C15" s="6"/>
      <c r="D15" s="6"/>
      <c r="E15" s="6"/>
      <c r="F15" s="6"/>
      <c r="G15" s="216"/>
      <c r="H15" s="216"/>
      <c r="I15" s="16" t="str">
        <f t="shared" si="0"/>
        <v/>
      </c>
      <c r="J15" s="349" t="b">
        <f t="shared" si="1"/>
        <v>0</v>
      </c>
      <c r="K15" s="350">
        <f t="shared" si="2"/>
        <v>1</v>
      </c>
    </row>
    <row r="16" spans="1:11">
      <c r="A16" s="37">
        <v>7</v>
      </c>
      <c r="B16" s="6"/>
      <c r="C16" s="6"/>
      <c r="D16" s="6"/>
      <c r="E16" s="6"/>
      <c r="F16" s="6"/>
      <c r="G16" s="216"/>
      <c r="H16" s="216"/>
      <c r="I16" s="16" t="str">
        <f t="shared" si="0"/>
        <v/>
      </c>
      <c r="J16" s="349" t="b">
        <f t="shared" si="1"/>
        <v>0</v>
      </c>
      <c r="K16" s="350">
        <f t="shared" si="2"/>
        <v>1</v>
      </c>
    </row>
    <row r="17" spans="1:11">
      <c r="A17" s="37">
        <v>8</v>
      </c>
      <c r="B17" s="6"/>
      <c r="C17" s="6"/>
      <c r="D17" s="6"/>
      <c r="E17" s="6"/>
      <c r="F17" s="6"/>
      <c r="G17" s="216"/>
      <c r="H17" s="216"/>
      <c r="I17" s="16" t="str">
        <f t="shared" si="0"/>
        <v/>
      </c>
      <c r="J17" s="349" t="b">
        <f t="shared" si="1"/>
        <v>0</v>
      </c>
      <c r="K17" s="350">
        <f t="shared" si="2"/>
        <v>1</v>
      </c>
    </row>
    <row r="18" spans="1:11">
      <c r="A18" s="37">
        <v>9</v>
      </c>
      <c r="B18" s="6"/>
      <c r="C18" s="6"/>
      <c r="D18" s="6"/>
      <c r="E18" s="6"/>
      <c r="F18" s="6"/>
      <c r="G18" s="216"/>
      <c r="H18" s="216"/>
      <c r="I18" s="16" t="str">
        <f t="shared" si="0"/>
        <v/>
      </c>
      <c r="J18" s="349" t="b">
        <f t="shared" si="1"/>
        <v>0</v>
      </c>
      <c r="K18" s="350">
        <f t="shared" si="2"/>
        <v>1</v>
      </c>
    </row>
    <row r="19" spans="1:11">
      <c r="A19" s="37">
        <v>10</v>
      </c>
      <c r="B19" s="6"/>
      <c r="C19" s="6"/>
      <c r="D19" s="6"/>
      <c r="E19" s="6"/>
      <c r="F19" s="6"/>
      <c r="G19" s="216"/>
      <c r="H19" s="216"/>
      <c r="I19" s="16" t="str">
        <f t="shared" si="0"/>
        <v/>
      </c>
      <c r="J19" s="349" t="b">
        <f t="shared" si="1"/>
        <v>0</v>
      </c>
      <c r="K19" s="350">
        <f t="shared" si="2"/>
        <v>1</v>
      </c>
    </row>
    <row r="20" spans="1:11">
      <c r="A20" s="37">
        <v>11</v>
      </c>
      <c r="B20" s="6"/>
      <c r="C20" s="6"/>
      <c r="D20" s="6"/>
      <c r="E20" s="6"/>
      <c r="F20" s="6"/>
      <c r="G20" s="216"/>
      <c r="H20" s="216"/>
      <c r="I20" s="16" t="str">
        <f t="shared" si="0"/>
        <v/>
      </c>
      <c r="J20" s="349" t="b">
        <f t="shared" si="1"/>
        <v>0</v>
      </c>
      <c r="K20" s="350">
        <f t="shared" si="2"/>
        <v>1</v>
      </c>
    </row>
    <row r="21" spans="1:11">
      <c r="A21" s="37">
        <v>12</v>
      </c>
      <c r="B21" s="6"/>
      <c r="C21" s="6"/>
      <c r="D21" s="6"/>
      <c r="E21" s="6"/>
      <c r="F21" s="6"/>
      <c r="G21" s="216"/>
      <c r="H21" s="216"/>
      <c r="I21" s="16" t="str">
        <f t="shared" si="0"/>
        <v/>
      </c>
      <c r="J21" s="349" t="b">
        <f t="shared" si="1"/>
        <v>0</v>
      </c>
      <c r="K21" s="350">
        <f t="shared" si="2"/>
        <v>1</v>
      </c>
    </row>
    <row r="22" spans="1:11">
      <c r="A22" s="37">
        <v>13</v>
      </c>
      <c r="B22" s="6"/>
      <c r="C22" s="6"/>
      <c r="D22" s="6"/>
      <c r="E22" s="6"/>
      <c r="F22" s="6"/>
      <c r="G22" s="216"/>
      <c r="H22" s="216"/>
      <c r="I22" s="16" t="str">
        <f t="shared" si="0"/>
        <v/>
      </c>
      <c r="J22" s="349" t="b">
        <f t="shared" si="1"/>
        <v>0</v>
      </c>
      <c r="K22" s="350">
        <f t="shared" si="2"/>
        <v>1</v>
      </c>
    </row>
    <row r="23" spans="1:11">
      <c r="A23" s="37">
        <v>14</v>
      </c>
      <c r="B23" s="6"/>
      <c r="C23" s="6"/>
      <c r="D23" s="6"/>
      <c r="E23" s="6"/>
      <c r="F23" s="6"/>
      <c r="G23" s="216"/>
      <c r="H23" s="216"/>
      <c r="I23" s="16" t="str">
        <f t="shared" si="0"/>
        <v/>
      </c>
      <c r="J23" s="349" t="b">
        <f t="shared" si="1"/>
        <v>0</v>
      </c>
      <c r="K23" s="350">
        <f t="shared" si="2"/>
        <v>1</v>
      </c>
    </row>
    <row r="24" spans="1:11">
      <c r="A24" s="37">
        <v>15</v>
      </c>
      <c r="B24" s="6"/>
      <c r="C24" s="6"/>
      <c r="D24" s="6"/>
      <c r="E24" s="6"/>
      <c r="F24" s="6"/>
      <c r="G24" s="216"/>
      <c r="H24" s="216"/>
      <c r="I24" s="16" t="str">
        <f t="shared" si="0"/>
        <v/>
      </c>
      <c r="J24" s="349" t="b">
        <f t="shared" si="1"/>
        <v>0</v>
      </c>
      <c r="K24" s="350">
        <f t="shared" si="2"/>
        <v>1</v>
      </c>
    </row>
    <row r="25" spans="1:11">
      <c r="A25" s="37">
        <v>16</v>
      </c>
      <c r="B25" s="6"/>
      <c r="C25" s="6"/>
      <c r="D25" s="6"/>
      <c r="E25" s="6"/>
      <c r="F25" s="6"/>
      <c r="G25" s="216"/>
      <c r="H25" s="216"/>
      <c r="I25" s="16" t="str">
        <f t="shared" si="0"/>
        <v/>
      </c>
      <c r="J25" s="349" t="b">
        <f t="shared" si="1"/>
        <v>0</v>
      </c>
      <c r="K25" s="350">
        <f t="shared" si="2"/>
        <v>1</v>
      </c>
    </row>
    <row r="26" spans="1:11">
      <c r="A26" s="37">
        <v>17</v>
      </c>
      <c r="B26" s="6"/>
      <c r="C26" s="6"/>
      <c r="D26" s="6"/>
      <c r="E26" s="6"/>
      <c r="F26" s="6"/>
      <c r="G26" s="216"/>
      <c r="H26" s="216"/>
      <c r="I26" s="16" t="str">
        <f t="shared" si="0"/>
        <v/>
      </c>
      <c r="J26" s="349" t="b">
        <f t="shared" si="1"/>
        <v>0</v>
      </c>
      <c r="K26" s="350">
        <f t="shared" si="2"/>
        <v>1</v>
      </c>
    </row>
    <row r="27" spans="1:11">
      <c r="A27" s="37">
        <v>18</v>
      </c>
      <c r="B27" s="6"/>
      <c r="C27" s="6"/>
      <c r="D27" s="6"/>
      <c r="E27" s="6"/>
      <c r="F27" s="6"/>
      <c r="G27" s="216"/>
      <c r="H27" s="216"/>
      <c r="I27" s="16" t="str">
        <f t="shared" si="0"/>
        <v/>
      </c>
      <c r="J27" s="349" t="b">
        <f t="shared" si="1"/>
        <v>0</v>
      </c>
      <c r="K27" s="350">
        <f t="shared" si="2"/>
        <v>1</v>
      </c>
    </row>
    <row r="28" spans="1:11">
      <c r="A28" s="37">
        <v>19</v>
      </c>
      <c r="B28" s="6"/>
      <c r="C28" s="6"/>
      <c r="D28" s="6"/>
      <c r="E28" s="6"/>
      <c r="F28" s="6"/>
      <c r="G28" s="216"/>
      <c r="H28" s="216"/>
      <c r="I28" s="16" t="str">
        <f t="shared" si="0"/>
        <v/>
      </c>
      <c r="J28" s="349" t="b">
        <f t="shared" si="1"/>
        <v>0</v>
      </c>
      <c r="K28" s="350">
        <f t="shared" si="2"/>
        <v>1</v>
      </c>
    </row>
    <row r="29" spans="1:11">
      <c r="A29" s="37">
        <v>20</v>
      </c>
      <c r="B29" s="6"/>
      <c r="C29" s="6"/>
      <c r="D29" s="6"/>
      <c r="E29" s="6"/>
      <c r="F29" s="6"/>
      <c r="G29" s="216"/>
      <c r="H29" s="216"/>
      <c r="I29" s="16" t="str">
        <f t="shared" si="0"/>
        <v/>
      </c>
      <c r="J29" s="349" t="b">
        <f t="shared" si="1"/>
        <v>0</v>
      </c>
      <c r="K29" s="350">
        <f t="shared" si="2"/>
        <v>1</v>
      </c>
    </row>
    <row r="30" spans="1:11">
      <c r="A30" s="37">
        <v>21</v>
      </c>
      <c r="B30" s="6"/>
      <c r="C30" s="6"/>
      <c r="D30" s="6"/>
      <c r="E30" s="6"/>
      <c r="F30" s="6"/>
      <c r="G30" s="216"/>
      <c r="H30" s="216"/>
      <c r="I30" s="16" t="str">
        <f t="shared" si="0"/>
        <v/>
      </c>
      <c r="J30" s="349" t="b">
        <f t="shared" si="1"/>
        <v>0</v>
      </c>
      <c r="K30" s="350">
        <f t="shared" si="2"/>
        <v>1</v>
      </c>
    </row>
    <row r="31" spans="1:11">
      <c r="A31" s="37">
        <v>22</v>
      </c>
      <c r="B31" s="6"/>
      <c r="C31" s="6"/>
      <c r="D31" s="6"/>
      <c r="E31" s="6"/>
      <c r="F31" s="6"/>
      <c r="G31" s="216"/>
      <c r="H31" s="216"/>
      <c r="I31" s="16" t="str">
        <f t="shared" si="0"/>
        <v/>
      </c>
      <c r="J31" s="349" t="b">
        <f t="shared" si="1"/>
        <v>0</v>
      </c>
      <c r="K31" s="350">
        <f t="shared" si="2"/>
        <v>1</v>
      </c>
    </row>
    <row r="32" spans="1:11">
      <c r="A32" s="37">
        <v>23</v>
      </c>
      <c r="B32" s="6"/>
      <c r="C32" s="6"/>
      <c r="D32" s="6"/>
      <c r="E32" s="6"/>
      <c r="F32" s="6"/>
      <c r="G32" s="216"/>
      <c r="H32" s="216"/>
      <c r="I32" s="16" t="str">
        <f t="shared" si="0"/>
        <v/>
      </c>
      <c r="J32" s="349" t="b">
        <f t="shared" si="1"/>
        <v>0</v>
      </c>
      <c r="K32" s="350">
        <f t="shared" si="2"/>
        <v>1</v>
      </c>
    </row>
    <row r="33" spans="1:11">
      <c r="A33" s="37">
        <v>24</v>
      </c>
      <c r="B33" s="6"/>
      <c r="C33" s="6"/>
      <c r="D33" s="6"/>
      <c r="E33" s="6"/>
      <c r="F33" s="6"/>
      <c r="G33" s="216"/>
      <c r="H33" s="216"/>
      <c r="I33" s="16" t="str">
        <f t="shared" si="0"/>
        <v/>
      </c>
      <c r="J33" s="349" t="b">
        <f t="shared" si="1"/>
        <v>0</v>
      </c>
      <c r="K33" s="350">
        <f t="shared" si="2"/>
        <v>1</v>
      </c>
    </row>
    <row r="34" spans="1:11">
      <c r="A34" s="37">
        <v>25</v>
      </c>
      <c r="B34" s="6"/>
      <c r="C34" s="6"/>
      <c r="D34" s="6"/>
      <c r="E34" s="6"/>
      <c r="F34" s="6"/>
      <c r="G34" s="216"/>
      <c r="H34" s="216"/>
      <c r="I34" s="16" t="str">
        <f t="shared" si="0"/>
        <v/>
      </c>
      <c r="J34" s="349" t="b">
        <f t="shared" si="1"/>
        <v>0</v>
      </c>
      <c r="K34" s="350">
        <f t="shared" si="2"/>
        <v>1</v>
      </c>
    </row>
    <row r="35" spans="1:11">
      <c r="A35" s="37">
        <v>26</v>
      </c>
      <c r="B35" s="6"/>
      <c r="C35" s="6"/>
      <c r="D35" s="6"/>
      <c r="E35" s="6"/>
      <c r="F35" s="6"/>
      <c r="G35" s="216"/>
      <c r="H35" s="216"/>
      <c r="I35" s="16" t="str">
        <f t="shared" si="0"/>
        <v/>
      </c>
      <c r="J35" s="349" t="b">
        <f t="shared" si="1"/>
        <v>0</v>
      </c>
      <c r="K35" s="350">
        <f t="shared" si="2"/>
        <v>1</v>
      </c>
    </row>
    <row r="36" spans="1:11">
      <c r="A36" s="37">
        <v>27</v>
      </c>
      <c r="B36" s="6"/>
      <c r="C36" s="6"/>
      <c r="D36" s="6"/>
      <c r="E36" s="6"/>
      <c r="F36" s="6"/>
      <c r="G36" s="216"/>
      <c r="H36" s="216"/>
      <c r="I36" s="16" t="str">
        <f t="shared" si="0"/>
        <v/>
      </c>
      <c r="J36" s="349" t="b">
        <f t="shared" si="1"/>
        <v>0</v>
      </c>
      <c r="K36" s="350">
        <f t="shared" si="2"/>
        <v>1</v>
      </c>
    </row>
    <row r="37" spans="1:11">
      <c r="A37" s="37">
        <v>28</v>
      </c>
      <c r="B37" s="6"/>
      <c r="C37" s="6"/>
      <c r="D37" s="6"/>
      <c r="E37" s="6"/>
      <c r="F37" s="6"/>
      <c r="G37" s="216"/>
      <c r="H37" s="216"/>
      <c r="I37" s="16" t="str">
        <f t="shared" si="0"/>
        <v/>
      </c>
      <c r="J37" s="349" t="b">
        <f t="shared" si="1"/>
        <v>0</v>
      </c>
      <c r="K37" s="350">
        <f t="shared" si="2"/>
        <v>1</v>
      </c>
    </row>
    <row r="38" spans="1:11">
      <c r="A38" s="37">
        <v>29</v>
      </c>
      <c r="B38" s="6"/>
      <c r="C38" s="6"/>
      <c r="D38" s="6"/>
      <c r="E38" s="6"/>
      <c r="F38" s="6"/>
      <c r="G38" s="216"/>
      <c r="H38" s="216"/>
      <c r="I38" s="16" t="str">
        <f t="shared" si="0"/>
        <v/>
      </c>
      <c r="J38" s="349" t="b">
        <f t="shared" si="1"/>
        <v>0</v>
      </c>
      <c r="K38" s="350">
        <f t="shared" si="2"/>
        <v>1</v>
      </c>
    </row>
    <row r="39" spans="1:11">
      <c r="A39" s="37">
        <v>30</v>
      </c>
      <c r="B39" s="6"/>
      <c r="C39" s="6"/>
      <c r="D39" s="6"/>
      <c r="E39" s="6"/>
      <c r="F39" s="6"/>
      <c r="G39" s="216"/>
      <c r="H39" s="216"/>
      <c r="I39" s="16" t="str">
        <f t="shared" si="0"/>
        <v/>
      </c>
      <c r="J39" s="349" t="b">
        <f t="shared" si="1"/>
        <v>0</v>
      </c>
      <c r="K39" s="350">
        <f t="shared" si="2"/>
        <v>1</v>
      </c>
    </row>
    <row r="40" spans="1:11">
      <c r="A40" s="37">
        <v>31</v>
      </c>
      <c r="B40" s="6"/>
      <c r="C40" s="6"/>
      <c r="D40" s="6"/>
      <c r="E40" s="6"/>
      <c r="F40" s="6"/>
      <c r="G40" s="216"/>
      <c r="H40" s="216"/>
      <c r="I40" s="16" t="str">
        <f t="shared" si="0"/>
        <v/>
      </c>
      <c r="J40" s="349" t="b">
        <f t="shared" si="1"/>
        <v>0</v>
      </c>
      <c r="K40" s="350">
        <f t="shared" si="2"/>
        <v>1</v>
      </c>
    </row>
    <row r="41" spans="1:11">
      <c r="A41" s="37">
        <v>32</v>
      </c>
      <c r="B41" s="6"/>
      <c r="C41" s="6"/>
      <c r="D41" s="6"/>
      <c r="E41" s="6"/>
      <c r="F41" s="6"/>
      <c r="G41" s="216"/>
      <c r="H41" s="216"/>
      <c r="I41" s="16" t="str">
        <f t="shared" si="0"/>
        <v/>
      </c>
      <c r="J41" s="349" t="b">
        <f t="shared" si="1"/>
        <v>0</v>
      </c>
      <c r="K41" s="350">
        <f t="shared" si="2"/>
        <v>1</v>
      </c>
    </row>
    <row r="42" spans="1:11">
      <c r="A42" s="37">
        <v>33</v>
      </c>
      <c r="B42" s="6"/>
      <c r="C42" s="6"/>
      <c r="D42" s="6"/>
      <c r="E42" s="6"/>
      <c r="F42" s="6"/>
      <c r="G42" s="216"/>
      <c r="H42" s="216"/>
      <c r="I42" s="16" t="str">
        <f t="shared" si="0"/>
        <v/>
      </c>
      <c r="J42" s="349" t="b">
        <f t="shared" si="1"/>
        <v>0</v>
      </c>
      <c r="K42" s="350">
        <f t="shared" ref="K42:K73" si="3">LEN(B42)-LEN(SUBSTITUTE(B42,",",""))+1</f>
        <v>1</v>
      </c>
    </row>
    <row r="43" spans="1:11">
      <c r="A43" s="37">
        <v>34</v>
      </c>
      <c r="B43" s="6"/>
      <c r="C43" s="6"/>
      <c r="D43" s="6"/>
      <c r="E43" s="6"/>
      <c r="F43" s="6"/>
      <c r="G43" s="216"/>
      <c r="H43" s="216"/>
      <c r="I43" s="16" t="str">
        <f t="shared" si="0"/>
        <v/>
      </c>
      <c r="J43" s="349" t="b">
        <f t="shared" si="1"/>
        <v>0</v>
      </c>
      <c r="K43" s="350">
        <f t="shared" si="3"/>
        <v>1</v>
      </c>
    </row>
    <row r="44" spans="1:11">
      <c r="A44" s="37">
        <v>35</v>
      </c>
      <c r="B44" s="6"/>
      <c r="C44" s="6"/>
      <c r="D44" s="6"/>
      <c r="E44" s="6"/>
      <c r="F44" s="6"/>
      <c r="G44" s="216"/>
      <c r="H44" s="216"/>
      <c r="I44" s="16" t="str">
        <f t="shared" si="0"/>
        <v/>
      </c>
      <c r="J44" s="349" t="b">
        <f t="shared" si="1"/>
        <v>0</v>
      </c>
      <c r="K44" s="350">
        <f t="shared" si="3"/>
        <v>1</v>
      </c>
    </row>
    <row r="45" spans="1:11">
      <c r="A45" s="37">
        <v>36</v>
      </c>
      <c r="B45" s="6"/>
      <c r="C45" s="6"/>
      <c r="D45" s="6"/>
      <c r="E45" s="6"/>
      <c r="F45" s="6"/>
      <c r="G45" s="216"/>
      <c r="H45" s="216"/>
      <c r="I45" s="16" t="str">
        <f t="shared" si="0"/>
        <v/>
      </c>
      <c r="J45" s="349" t="b">
        <f t="shared" si="1"/>
        <v>0</v>
      </c>
      <c r="K45" s="350">
        <f t="shared" si="3"/>
        <v>1</v>
      </c>
    </row>
    <row r="46" spans="1:11">
      <c r="A46" s="37">
        <v>37</v>
      </c>
      <c r="B46" s="6"/>
      <c r="C46" s="6"/>
      <c r="D46" s="6"/>
      <c r="E46" s="6"/>
      <c r="F46" s="6"/>
      <c r="G46" s="216"/>
      <c r="H46" s="216"/>
      <c r="I46" s="16" t="str">
        <f t="shared" si="0"/>
        <v/>
      </c>
      <c r="J46" s="349" t="b">
        <f t="shared" si="1"/>
        <v>0</v>
      </c>
      <c r="K46" s="350">
        <f t="shared" si="3"/>
        <v>1</v>
      </c>
    </row>
    <row r="47" spans="1:11">
      <c r="A47" s="37">
        <v>38</v>
      </c>
      <c r="B47" s="6"/>
      <c r="C47" s="6"/>
      <c r="D47" s="6"/>
      <c r="E47" s="6"/>
      <c r="F47" s="6"/>
      <c r="G47" s="216"/>
      <c r="H47" s="216"/>
      <c r="I47" s="16" t="str">
        <f t="shared" si="0"/>
        <v/>
      </c>
      <c r="J47" s="349" t="b">
        <f t="shared" si="1"/>
        <v>0</v>
      </c>
      <c r="K47" s="350">
        <f t="shared" si="3"/>
        <v>1</v>
      </c>
    </row>
    <row r="48" spans="1:11">
      <c r="A48" s="37">
        <v>39</v>
      </c>
      <c r="B48" s="6"/>
      <c r="C48" s="6"/>
      <c r="D48" s="6"/>
      <c r="E48" s="6"/>
      <c r="F48" s="6"/>
      <c r="G48" s="216"/>
      <c r="H48" s="216"/>
      <c r="I48" s="16" t="str">
        <f t="shared" si="0"/>
        <v/>
      </c>
      <c r="J48" s="349" t="b">
        <f t="shared" si="1"/>
        <v>0</v>
      </c>
      <c r="K48" s="350">
        <f t="shared" si="3"/>
        <v>1</v>
      </c>
    </row>
    <row r="49" spans="1:11">
      <c r="A49" s="37">
        <v>40</v>
      </c>
      <c r="B49" s="6"/>
      <c r="C49" s="6"/>
      <c r="D49" s="6"/>
      <c r="E49" s="6"/>
      <c r="F49" s="6"/>
      <c r="G49" s="216"/>
      <c r="H49" s="216"/>
      <c r="I49" s="16" t="str">
        <f t="shared" si="0"/>
        <v/>
      </c>
      <c r="J49" s="349" t="b">
        <f t="shared" si="1"/>
        <v>0</v>
      </c>
      <c r="K49" s="350">
        <f t="shared" si="3"/>
        <v>1</v>
      </c>
    </row>
    <row r="50" spans="1:11">
      <c r="A50" s="37">
        <v>41</v>
      </c>
      <c r="B50" s="6"/>
      <c r="C50" s="6"/>
      <c r="D50" s="6"/>
      <c r="E50" s="6"/>
      <c r="F50" s="6"/>
      <c r="G50" s="216"/>
      <c r="H50" s="216"/>
      <c r="I50" s="16" t="str">
        <f t="shared" si="0"/>
        <v/>
      </c>
      <c r="J50" s="349" t="b">
        <f t="shared" si="1"/>
        <v>0</v>
      </c>
      <c r="K50" s="350">
        <f t="shared" si="3"/>
        <v>1</v>
      </c>
    </row>
    <row r="51" spans="1:11">
      <c r="A51" s="37">
        <v>42</v>
      </c>
      <c r="B51" s="6"/>
      <c r="C51" s="6"/>
      <c r="D51" s="6"/>
      <c r="E51" s="6"/>
      <c r="F51" s="6"/>
      <c r="G51" s="216"/>
      <c r="H51" s="216"/>
      <c r="I51" s="16" t="str">
        <f t="shared" si="0"/>
        <v/>
      </c>
      <c r="J51" s="349" t="b">
        <f t="shared" si="1"/>
        <v>0</v>
      </c>
      <c r="K51" s="350">
        <f t="shared" si="3"/>
        <v>1</v>
      </c>
    </row>
    <row r="52" spans="1:11">
      <c r="A52" s="37">
        <v>43</v>
      </c>
      <c r="B52" s="6"/>
      <c r="C52" s="6"/>
      <c r="D52" s="6"/>
      <c r="E52" s="6"/>
      <c r="F52" s="6"/>
      <c r="G52" s="216"/>
      <c r="H52" s="216"/>
      <c r="I52" s="16" t="str">
        <f t="shared" si="0"/>
        <v/>
      </c>
      <c r="J52" s="349" t="b">
        <f t="shared" si="1"/>
        <v>0</v>
      </c>
      <c r="K52" s="350">
        <f t="shared" si="3"/>
        <v>1</v>
      </c>
    </row>
    <row r="53" spans="1:11">
      <c r="A53" s="37">
        <v>44</v>
      </c>
      <c r="B53" s="6"/>
      <c r="C53" s="6"/>
      <c r="D53" s="6"/>
      <c r="E53" s="6"/>
      <c r="F53" s="6"/>
      <c r="G53" s="216"/>
      <c r="H53" s="216"/>
      <c r="I53" s="16" t="str">
        <f t="shared" si="0"/>
        <v/>
      </c>
      <c r="J53" s="349" t="b">
        <f t="shared" si="1"/>
        <v>0</v>
      </c>
      <c r="K53" s="350">
        <f t="shared" si="3"/>
        <v>1</v>
      </c>
    </row>
    <row r="54" spans="1:11">
      <c r="A54" s="37">
        <v>45</v>
      </c>
      <c r="B54" s="6"/>
      <c r="C54" s="6"/>
      <c r="D54" s="6"/>
      <c r="E54" s="6"/>
      <c r="F54" s="6"/>
      <c r="G54" s="216"/>
      <c r="H54" s="216"/>
      <c r="I54" s="16" t="str">
        <f t="shared" si="0"/>
        <v/>
      </c>
      <c r="J54" s="349" t="b">
        <f t="shared" si="1"/>
        <v>0</v>
      </c>
      <c r="K54" s="350">
        <f t="shared" si="3"/>
        <v>1</v>
      </c>
    </row>
    <row r="55" spans="1:11">
      <c r="A55" s="37">
        <v>46</v>
      </c>
      <c r="B55" s="6"/>
      <c r="C55" s="6"/>
      <c r="D55" s="6"/>
      <c r="E55" s="6"/>
      <c r="F55" s="6"/>
      <c r="G55" s="216"/>
      <c r="H55" s="216"/>
      <c r="I55" s="16" t="str">
        <f t="shared" si="0"/>
        <v/>
      </c>
      <c r="J55" s="349" t="b">
        <f t="shared" si="1"/>
        <v>0</v>
      </c>
      <c r="K55" s="350">
        <f t="shared" si="3"/>
        <v>1</v>
      </c>
    </row>
    <row r="56" spans="1:11">
      <c r="A56" s="37">
        <v>47</v>
      </c>
      <c r="B56" s="6"/>
      <c r="C56" s="6"/>
      <c r="D56" s="6"/>
      <c r="E56" s="6"/>
      <c r="F56" s="6"/>
      <c r="G56" s="216"/>
      <c r="H56" s="216"/>
      <c r="I56" s="16" t="str">
        <f t="shared" si="0"/>
        <v/>
      </c>
      <c r="J56" s="349" t="b">
        <f t="shared" si="1"/>
        <v>0</v>
      </c>
      <c r="K56" s="350">
        <f t="shared" si="3"/>
        <v>1</v>
      </c>
    </row>
    <row r="57" spans="1:11">
      <c r="A57" s="37">
        <v>48</v>
      </c>
      <c r="B57" s="6"/>
      <c r="C57" s="6"/>
      <c r="D57" s="6"/>
      <c r="E57" s="6"/>
      <c r="F57" s="6"/>
      <c r="G57" s="216"/>
      <c r="H57" s="216"/>
      <c r="I57" s="16" t="str">
        <f t="shared" si="0"/>
        <v/>
      </c>
      <c r="J57" s="349" t="b">
        <f t="shared" si="1"/>
        <v>0</v>
      </c>
      <c r="K57" s="350">
        <f t="shared" si="3"/>
        <v>1</v>
      </c>
    </row>
    <row r="58" spans="1:11">
      <c r="A58" s="37">
        <v>49</v>
      </c>
      <c r="B58" s="6"/>
      <c r="C58" s="6"/>
      <c r="D58" s="6"/>
      <c r="E58" s="6"/>
      <c r="F58" s="6"/>
      <c r="G58" s="216"/>
      <c r="H58" s="216"/>
      <c r="I58" s="16" t="str">
        <f t="shared" si="0"/>
        <v/>
      </c>
      <c r="J58" s="349" t="b">
        <f t="shared" si="1"/>
        <v>0</v>
      </c>
      <c r="K58" s="350">
        <f t="shared" si="3"/>
        <v>1</v>
      </c>
    </row>
    <row r="59" spans="1:11">
      <c r="A59" s="37">
        <v>50</v>
      </c>
      <c r="B59" s="6"/>
      <c r="C59" s="6"/>
      <c r="D59" s="6"/>
      <c r="E59" s="6"/>
      <c r="F59" s="6"/>
      <c r="G59" s="216"/>
      <c r="H59" s="216"/>
      <c r="I59" s="16" t="str">
        <f t="shared" si="0"/>
        <v/>
      </c>
      <c r="J59" s="349" t="b">
        <f t="shared" si="1"/>
        <v>0</v>
      </c>
      <c r="K59" s="350">
        <f t="shared" si="3"/>
        <v>1</v>
      </c>
    </row>
    <row r="60" spans="1:11">
      <c r="A60" s="37">
        <v>51</v>
      </c>
      <c r="B60" s="6"/>
      <c r="C60" s="6"/>
      <c r="D60" s="6"/>
      <c r="E60" s="6"/>
      <c r="F60" s="6"/>
      <c r="G60" s="216"/>
      <c r="H60" s="216"/>
      <c r="I60" s="16" t="str">
        <f t="shared" si="0"/>
        <v/>
      </c>
      <c r="J60" s="349" t="b">
        <f t="shared" si="1"/>
        <v>0</v>
      </c>
      <c r="K60" s="350">
        <f t="shared" si="3"/>
        <v>1</v>
      </c>
    </row>
    <row r="61" spans="1:11">
      <c r="A61" s="37">
        <v>52</v>
      </c>
      <c r="B61" s="6"/>
      <c r="C61" s="6"/>
      <c r="D61" s="6"/>
      <c r="E61" s="6"/>
      <c r="F61" s="6"/>
      <c r="G61" s="216"/>
      <c r="H61" s="216"/>
      <c r="I61" s="16" t="str">
        <f t="shared" si="0"/>
        <v/>
      </c>
      <c r="J61" s="349" t="b">
        <f t="shared" si="1"/>
        <v>0</v>
      </c>
      <c r="K61" s="350">
        <f t="shared" si="3"/>
        <v>1</v>
      </c>
    </row>
    <row r="62" spans="1:11">
      <c r="A62" s="37">
        <v>53</v>
      </c>
      <c r="B62" s="6"/>
      <c r="C62" s="6"/>
      <c r="D62" s="6"/>
      <c r="E62" s="6"/>
      <c r="F62" s="6"/>
      <c r="G62" s="216"/>
      <c r="H62" s="216"/>
      <c r="I62" s="16" t="str">
        <f t="shared" si="0"/>
        <v/>
      </c>
      <c r="J62" s="349" t="b">
        <f t="shared" si="1"/>
        <v>0</v>
      </c>
      <c r="K62" s="350">
        <f t="shared" si="3"/>
        <v>1</v>
      </c>
    </row>
    <row r="63" spans="1:11">
      <c r="A63" s="37">
        <v>54</v>
      </c>
      <c r="B63" s="6"/>
      <c r="C63" s="6"/>
      <c r="D63" s="6"/>
      <c r="E63" s="6"/>
      <c r="F63" s="6"/>
      <c r="G63" s="216"/>
      <c r="H63" s="216"/>
      <c r="I63" s="16" t="str">
        <f t="shared" si="0"/>
        <v/>
      </c>
      <c r="J63" s="349" t="b">
        <f t="shared" si="1"/>
        <v>0</v>
      </c>
      <c r="K63" s="350">
        <f t="shared" si="3"/>
        <v>1</v>
      </c>
    </row>
    <row r="64" spans="1:11">
      <c r="A64" s="37">
        <v>55</v>
      </c>
      <c r="B64" s="6"/>
      <c r="C64" s="6"/>
      <c r="D64" s="6"/>
      <c r="E64" s="6"/>
      <c r="F64" s="6"/>
      <c r="G64" s="216"/>
      <c r="H64" s="216"/>
      <c r="I64" s="16" t="str">
        <f t="shared" si="0"/>
        <v/>
      </c>
      <c r="J64" s="349" t="b">
        <f t="shared" si="1"/>
        <v>0</v>
      </c>
      <c r="K64" s="350">
        <f t="shared" si="3"/>
        <v>1</v>
      </c>
    </row>
    <row r="65" spans="1:11">
      <c r="A65" s="37">
        <v>56</v>
      </c>
      <c r="B65" s="6"/>
      <c r="C65" s="6"/>
      <c r="D65" s="6"/>
      <c r="E65" s="6"/>
      <c r="F65" s="6"/>
      <c r="G65" s="216"/>
      <c r="H65" s="216"/>
      <c r="I65" s="16" t="str">
        <f t="shared" si="0"/>
        <v/>
      </c>
      <c r="J65" s="349" t="b">
        <f t="shared" si="1"/>
        <v>0</v>
      </c>
      <c r="K65" s="350">
        <f t="shared" si="3"/>
        <v>1</v>
      </c>
    </row>
    <row r="66" spans="1:11">
      <c r="A66" s="37">
        <v>57</v>
      </c>
      <c r="B66" s="6"/>
      <c r="C66" s="6"/>
      <c r="D66" s="6"/>
      <c r="E66" s="6"/>
      <c r="F66" s="6"/>
      <c r="G66" s="216"/>
      <c r="H66" s="216"/>
      <c r="I66" s="16" t="str">
        <f t="shared" si="0"/>
        <v/>
      </c>
      <c r="J66" s="349" t="b">
        <f t="shared" si="1"/>
        <v>0</v>
      </c>
      <c r="K66" s="350">
        <f t="shared" si="3"/>
        <v>1</v>
      </c>
    </row>
    <row r="67" spans="1:11">
      <c r="A67" s="37">
        <v>58</v>
      </c>
      <c r="B67" s="6"/>
      <c r="C67" s="6"/>
      <c r="D67" s="6"/>
      <c r="E67" s="6"/>
      <c r="F67" s="6"/>
      <c r="G67" s="216"/>
      <c r="H67" s="216"/>
      <c r="I67" s="16" t="str">
        <f t="shared" si="0"/>
        <v/>
      </c>
      <c r="J67" s="349" t="b">
        <f t="shared" si="1"/>
        <v>0</v>
      </c>
      <c r="K67" s="350">
        <f t="shared" si="3"/>
        <v>1</v>
      </c>
    </row>
    <row r="68" spans="1:11">
      <c r="A68" s="37">
        <v>59</v>
      </c>
      <c r="B68" s="6"/>
      <c r="C68" s="6"/>
      <c r="D68" s="6"/>
      <c r="E68" s="6"/>
      <c r="F68" s="6"/>
      <c r="G68" s="216"/>
      <c r="H68" s="216"/>
      <c r="I68" s="16" t="str">
        <f t="shared" si="0"/>
        <v/>
      </c>
      <c r="J68" s="349" t="b">
        <f t="shared" si="1"/>
        <v>0</v>
      </c>
      <c r="K68" s="350">
        <f t="shared" si="3"/>
        <v>1</v>
      </c>
    </row>
    <row r="69" spans="1:11">
      <c r="A69" s="37">
        <v>60</v>
      </c>
      <c r="B69" s="6"/>
      <c r="C69" s="6"/>
      <c r="D69" s="6"/>
      <c r="E69" s="6"/>
      <c r="F69" s="6"/>
      <c r="G69" s="216"/>
      <c r="H69" s="216"/>
      <c r="I69" s="16" t="str">
        <f t="shared" si="0"/>
        <v/>
      </c>
      <c r="J69" s="349" t="b">
        <f t="shared" si="1"/>
        <v>0</v>
      </c>
      <c r="K69" s="350">
        <f t="shared" si="3"/>
        <v>1</v>
      </c>
    </row>
    <row r="70" spans="1:11">
      <c r="A70" s="37">
        <v>61</v>
      </c>
      <c r="B70" s="6"/>
      <c r="C70" s="6"/>
      <c r="D70" s="6"/>
      <c r="E70" s="6"/>
      <c r="F70" s="6"/>
      <c r="G70" s="216"/>
      <c r="H70" s="216"/>
      <c r="I70" s="16" t="str">
        <f t="shared" si="0"/>
        <v/>
      </c>
      <c r="J70" s="349" t="b">
        <f t="shared" si="1"/>
        <v>0</v>
      </c>
      <c r="K70" s="350">
        <f t="shared" si="3"/>
        <v>1</v>
      </c>
    </row>
    <row r="71" spans="1:11">
      <c r="A71" s="37">
        <v>62</v>
      </c>
      <c r="B71" s="6"/>
      <c r="C71" s="6"/>
      <c r="D71" s="6"/>
      <c r="E71" s="6"/>
      <c r="F71" s="6"/>
      <c r="G71" s="216"/>
      <c r="H71" s="216"/>
      <c r="I71" s="16" t="str">
        <f t="shared" si="0"/>
        <v/>
      </c>
      <c r="J71" s="349" t="b">
        <f t="shared" si="1"/>
        <v>0</v>
      </c>
      <c r="K71" s="350">
        <f t="shared" si="3"/>
        <v>1</v>
      </c>
    </row>
    <row r="72" spans="1:11">
      <c r="A72" s="37">
        <v>63</v>
      </c>
      <c r="B72" s="6"/>
      <c r="C72" s="6"/>
      <c r="D72" s="6"/>
      <c r="E72" s="6"/>
      <c r="F72" s="6"/>
      <c r="G72" s="216"/>
      <c r="H72" s="216"/>
      <c r="I72" s="16" t="str">
        <f t="shared" si="0"/>
        <v/>
      </c>
      <c r="J72" s="349" t="b">
        <f t="shared" si="1"/>
        <v>0</v>
      </c>
      <c r="K72" s="350">
        <f t="shared" si="3"/>
        <v>1</v>
      </c>
    </row>
    <row r="73" spans="1:11">
      <c r="A73" s="37">
        <v>64</v>
      </c>
      <c r="B73" s="6"/>
      <c r="C73" s="6"/>
      <c r="D73" s="6"/>
      <c r="E73" s="6"/>
      <c r="F73" s="6"/>
      <c r="G73" s="216"/>
      <c r="H73" s="216"/>
      <c r="I73" s="16" t="str">
        <f t="shared" si="0"/>
        <v/>
      </c>
      <c r="J73" s="349" t="b">
        <f t="shared" si="1"/>
        <v>0</v>
      </c>
      <c r="K73" s="350">
        <f t="shared" si="3"/>
        <v>1</v>
      </c>
    </row>
    <row r="74" spans="1:11">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c r="A75" s="37">
        <v>66</v>
      </c>
      <c r="B75" s="6"/>
      <c r="C75" s="6"/>
      <c r="D75" s="6"/>
      <c r="E75" s="6"/>
      <c r="F75" s="6"/>
      <c r="G75" s="216"/>
      <c r="H75" s="216"/>
      <c r="I75" s="16" t="str">
        <f t="shared" si="4"/>
        <v/>
      </c>
      <c r="J75" s="349" t="b">
        <f t="shared" si="5"/>
        <v>0</v>
      </c>
      <c r="K75" s="350">
        <f t="shared" si="6"/>
        <v>1</v>
      </c>
    </row>
    <row r="76" spans="1:11">
      <c r="A76" s="37">
        <v>67</v>
      </c>
      <c r="B76" s="6"/>
      <c r="C76" s="6"/>
      <c r="D76" s="6"/>
      <c r="E76" s="6"/>
      <c r="F76" s="6"/>
      <c r="G76" s="216"/>
      <c r="H76" s="216"/>
      <c r="I76" s="16" t="str">
        <f t="shared" si="4"/>
        <v/>
      </c>
      <c r="J76" s="349" t="b">
        <f t="shared" si="5"/>
        <v>0</v>
      </c>
      <c r="K76" s="350">
        <f t="shared" si="6"/>
        <v>1</v>
      </c>
    </row>
    <row r="77" spans="1:11">
      <c r="A77" s="37">
        <v>68</v>
      </c>
      <c r="B77" s="6"/>
      <c r="C77" s="6"/>
      <c r="D77" s="6"/>
      <c r="E77" s="6"/>
      <c r="F77" s="6"/>
      <c r="G77" s="216"/>
      <c r="H77" s="216"/>
      <c r="I77" s="16" t="str">
        <f t="shared" si="4"/>
        <v/>
      </c>
      <c r="J77" s="349" t="b">
        <f t="shared" si="5"/>
        <v>0</v>
      </c>
      <c r="K77" s="350">
        <f t="shared" si="6"/>
        <v>1</v>
      </c>
    </row>
    <row r="78" spans="1:11">
      <c r="A78" s="37">
        <v>69</v>
      </c>
      <c r="B78" s="6"/>
      <c r="C78" s="6"/>
      <c r="D78" s="6"/>
      <c r="E78" s="6"/>
      <c r="F78" s="6"/>
      <c r="G78" s="216"/>
      <c r="H78" s="216"/>
      <c r="I78" s="16" t="str">
        <f t="shared" si="4"/>
        <v/>
      </c>
      <c r="J78" s="349" t="b">
        <f t="shared" si="5"/>
        <v>0</v>
      </c>
      <c r="K78" s="350">
        <f t="shared" si="6"/>
        <v>1</v>
      </c>
    </row>
    <row r="79" spans="1:11">
      <c r="A79" s="37">
        <v>70</v>
      </c>
      <c r="B79" s="6"/>
      <c r="C79" s="6"/>
      <c r="D79" s="6"/>
      <c r="E79" s="6"/>
      <c r="F79" s="6"/>
      <c r="G79" s="216"/>
      <c r="H79" s="216"/>
      <c r="I79" s="16" t="str">
        <f t="shared" si="4"/>
        <v/>
      </c>
      <c r="J79" s="349" t="b">
        <f t="shared" si="5"/>
        <v>0</v>
      </c>
      <c r="K79" s="350">
        <f t="shared" si="6"/>
        <v>1</v>
      </c>
    </row>
    <row r="80" spans="1:11">
      <c r="A80" s="37">
        <v>71</v>
      </c>
      <c r="B80" s="6"/>
      <c r="C80" s="6"/>
      <c r="D80" s="6"/>
      <c r="E80" s="6"/>
      <c r="F80" s="6"/>
      <c r="G80" s="216"/>
      <c r="H80" s="216"/>
      <c r="I80" s="16" t="str">
        <f t="shared" si="4"/>
        <v/>
      </c>
      <c r="J80" s="349" t="b">
        <f t="shared" si="5"/>
        <v>0</v>
      </c>
      <c r="K80" s="350">
        <f t="shared" si="6"/>
        <v>1</v>
      </c>
    </row>
    <row r="81" spans="1:11">
      <c r="A81" s="37">
        <v>72</v>
      </c>
      <c r="B81" s="6"/>
      <c r="C81" s="6"/>
      <c r="D81" s="6"/>
      <c r="E81" s="6"/>
      <c r="F81" s="6"/>
      <c r="G81" s="216"/>
      <c r="H81" s="216"/>
      <c r="I81" s="16" t="str">
        <f t="shared" si="4"/>
        <v/>
      </c>
      <c r="J81" s="349" t="b">
        <f t="shared" si="5"/>
        <v>0</v>
      </c>
      <c r="K81" s="350">
        <f t="shared" si="6"/>
        <v>1</v>
      </c>
    </row>
    <row r="82" spans="1:11">
      <c r="A82" s="37">
        <v>73</v>
      </c>
      <c r="B82" s="6"/>
      <c r="C82" s="6"/>
      <c r="D82" s="6"/>
      <c r="E82" s="6"/>
      <c r="F82" s="6"/>
      <c r="G82" s="216"/>
      <c r="H82" s="216"/>
      <c r="I82" s="16" t="str">
        <f t="shared" si="4"/>
        <v/>
      </c>
      <c r="J82" s="349" t="b">
        <f t="shared" si="5"/>
        <v>0</v>
      </c>
      <c r="K82" s="350">
        <f t="shared" si="6"/>
        <v>1</v>
      </c>
    </row>
    <row r="83" spans="1:11">
      <c r="A83" s="37">
        <v>74</v>
      </c>
      <c r="B83" s="6"/>
      <c r="C83" s="6"/>
      <c r="D83" s="6"/>
      <c r="E83" s="6"/>
      <c r="F83" s="6"/>
      <c r="G83" s="216"/>
      <c r="H83" s="216"/>
      <c r="I83" s="16" t="str">
        <f t="shared" si="4"/>
        <v/>
      </c>
      <c r="J83" s="349" t="b">
        <f t="shared" si="5"/>
        <v>0</v>
      </c>
      <c r="K83" s="350">
        <f t="shared" si="6"/>
        <v>1</v>
      </c>
    </row>
    <row r="84" spans="1:11">
      <c r="A84" s="37">
        <v>75</v>
      </c>
      <c r="B84" s="6"/>
      <c r="C84" s="6"/>
      <c r="D84" s="6"/>
      <c r="E84" s="6"/>
      <c r="F84" s="6"/>
      <c r="G84" s="216"/>
      <c r="H84" s="216"/>
      <c r="I84" s="16" t="str">
        <f t="shared" si="4"/>
        <v/>
      </c>
      <c r="J84" s="349" t="b">
        <f t="shared" si="5"/>
        <v>0</v>
      </c>
      <c r="K84" s="350">
        <f t="shared" si="6"/>
        <v>1</v>
      </c>
    </row>
    <row r="85" spans="1:11">
      <c r="A85" s="37">
        <v>76</v>
      </c>
      <c r="B85" s="6"/>
      <c r="C85" s="6"/>
      <c r="D85" s="6"/>
      <c r="E85" s="6"/>
      <c r="F85" s="6"/>
      <c r="G85" s="216"/>
      <c r="H85" s="216"/>
      <c r="I85" s="16" t="str">
        <f t="shared" si="4"/>
        <v/>
      </c>
      <c r="J85" s="349" t="b">
        <f t="shared" si="5"/>
        <v>0</v>
      </c>
      <c r="K85" s="350">
        <f t="shared" si="6"/>
        <v>1</v>
      </c>
    </row>
    <row r="86" spans="1:11">
      <c r="A86" s="37">
        <v>77</v>
      </c>
      <c r="B86" s="6"/>
      <c r="C86" s="6"/>
      <c r="D86" s="6"/>
      <c r="E86" s="6"/>
      <c r="F86" s="6"/>
      <c r="G86" s="216"/>
      <c r="H86" s="216"/>
      <c r="I86" s="16" t="str">
        <f t="shared" si="4"/>
        <v/>
      </c>
      <c r="J86" s="349" t="b">
        <f t="shared" si="5"/>
        <v>0</v>
      </c>
      <c r="K86" s="350">
        <f t="shared" si="6"/>
        <v>1</v>
      </c>
    </row>
    <row r="87" spans="1:11">
      <c r="A87" s="37">
        <v>78</v>
      </c>
      <c r="B87" s="6"/>
      <c r="C87" s="6"/>
      <c r="D87" s="6"/>
      <c r="E87" s="6"/>
      <c r="F87" s="6"/>
      <c r="G87" s="216"/>
      <c r="H87" s="216"/>
      <c r="I87" s="16" t="str">
        <f t="shared" si="4"/>
        <v/>
      </c>
      <c r="J87" s="349" t="b">
        <f t="shared" si="5"/>
        <v>0</v>
      </c>
      <c r="K87" s="350">
        <f t="shared" si="6"/>
        <v>1</v>
      </c>
    </row>
    <row r="88" spans="1:11">
      <c r="A88" s="37">
        <v>79</v>
      </c>
      <c r="B88" s="6"/>
      <c r="C88" s="6"/>
      <c r="D88" s="6"/>
      <c r="E88" s="6"/>
      <c r="F88" s="6"/>
      <c r="G88" s="216"/>
      <c r="H88" s="216"/>
      <c r="I88" s="16" t="str">
        <f t="shared" si="4"/>
        <v/>
      </c>
      <c r="J88" s="349" t="b">
        <f t="shared" si="5"/>
        <v>0</v>
      </c>
      <c r="K88" s="350">
        <f t="shared" si="6"/>
        <v>1</v>
      </c>
    </row>
    <row r="89" spans="1:11">
      <c r="A89" s="37">
        <v>80</v>
      </c>
      <c r="B89" s="6"/>
      <c r="C89" s="6"/>
      <c r="D89" s="6"/>
      <c r="E89" s="6"/>
      <c r="F89" s="6"/>
      <c r="G89" s="216"/>
      <c r="H89" s="216"/>
      <c r="I89" s="16" t="str">
        <f t="shared" si="4"/>
        <v/>
      </c>
      <c r="J89" s="349" t="b">
        <f t="shared" si="5"/>
        <v>0</v>
      </c>
      <c r="K89" s="350">
        <f t="shared" si="6"/>
        <v>1</v>
      </c>
    </row>
    <row r="90" spans="1:11">
      <c r="A90" s="37">
        <v>81</v>
      </c>
      <c r="B90" s="6"/>
      <c r="C90" s="6"/>
      <c r="D90" s="6"/>
      <c r="E90" s="6"/>
      <c r="F90" s="6"/>
      <c r="G90" s="216"/>
      <c r="H90" s="216"/>
      <c r="I90" s="16" t="str">
        <f t="shared" si="4"/>
        <v/>
      </c>
      <c r="J90" s="349" t="b">
        <f t="shared" si="5"/>
        <v>0</v>
      </c>
      <c r="K90" s="350">
        <f t="shared" si="6"/>
        <v>1</v>
      </c>
    </row>
    <row r="91" spans="1:11">
      <c r="A91" s="37">
        <v>82</v>
      </c>
      <c r="B91" s="6"/>
      <c r="C91" s="6"/>
      <c r="D91" s="6"/>
      <c r="E91" s="6"/>
      <c r="F91" s="6"/>
      <c r="G91" s="216"/>
      <c r="H91" s="216"/>
      <c r="I91" s="16" t="str">
        <f t="shared" si="4"/>
        <v/>
      </c>
      <c r="J91" s="349" t="b">
        <f t="shared" si="5"/>
        <v>0</v>
      </c>
      <c r="K91" s="350">
        <f t="shared" si="6"/>
        <v>1</v>
      </c>
    </row>
    <row r="92" spans="1:11">
      <c r="A92" s="37">
        <v>83</v>
      </c>
      <c r="B92" s="6"/>
      <c r="C92" s="6"/>
      <c r="D92" s="6"/>
      <c r="E92" s="6"/>
      <c r="F92" s="6"/>
      <c r="G92" s="216"/>
      <c r="H92" s="216"/>
      <c r="I92" s="16" t="str">
        <f t="shared" si="4"/>
        <v/>
      </c>
      <c r="J92" s="349" t="b">
        <f t="shared" si="5"/>
        <v>0</v>
      </c>
      <c r="K92" s="350">
        <f t="shared" si="6"/>
        <v>1</v>
      </c>
    </row>
    <row r="93" spans="1:11">
      <c r="A93" s="37">
        <v>84</v>
      </c>
      <c r="B93" s="6"/>
      <c r="C93" s="6"/>
      <c r="D93" s="6"/>
      <c r="E93" s="6"/>
      <c r="F93" s="6"/>
      <c r="G93" s="216"/>
      <c r="H93" s="216"/>
      <c r="I93" s="16" t="str">
        <f t="shared" si="4"/>
        <v/>
      </c>
      <c r="J93" s="349" t="b">
        <f t="shared" si="5"/>
        <v>0</v>
      </c>
      <c r="K93" s="350">
        <f t="shared" si="6"/>
        <v>1</v>
      </c>
    </row>
    <row r="94" spans="1:11">
      <c r="A94" s="37">
        <v>85</v>
      </c>
      <c r="B94" s="6"/>
      <c r="C94" s="6"/>
      <c r="D94" s="6"/>
      <c r="E94" s="6"/>
      <c r="F94" s="6"/>
      <c r="G94" s="216"/>
      <c r="H94" s="216"/>
      <c r="I94" s="16" t="str">
        <f t="shared" si="4"/>
        <v/>
      </c>
      <c r="J94" s="349" t="b">
        <f t="shared" si="5"/>
        <v>0</v>
      </c>
      <c r="K94" s="350">
        <f t="shared" si="6"/>
        <v>1</v>
      </c>
    </row>
    <row r="95" spans="1:11">
      <c r="A95" s="37">
        <v>86</v>
      </c>
      <c r="B95" s="6"/>
      <c r="C95" s="6"/>
      <c r="D95" s="6"/>
      <c r="E95" s="6"/>
      <c r="F95" s="6"/>
      <c r="G95" s="216"/>
      <c r="H95" s="216"/>
      <c r="I95" s="16" t="str">
        <f t="shared" si="4"/>
        <v/>
      </c>
      <c r="J95" s="349" t="b">
        <f t="shared" si="5"/>
        <v>0</v>
      </c>
      <c r="K95" s="350">
        <f t="shared" si="6"/>
        <v>1</v>
      </c>
    </row>
    <row r="96" spans="1:11">
      <c r="A96" s="37">
        <v>87</v>
      </c>
      <c r="B96" s="6"/>
      <c r="C96" s="6"/>
      <c r="D96" s="6"/>
      <c r="E96" s="6"/>
      <c r="F96" s="6"/>
      <c r="G96" s="216"/>
      <c r="H96" s="216"/>
      <c r="I96" s="16" t="str">
        <f t="shared" si="4"/>
        <v/>
      </c>
      <c r="J96" s="349" t="b">
        <f t="shared" si="5"/>
        <v>0</v>
      </c>
      <c r="K96" s="350">
        <f t="shared" si="6"/>
        <v>1</v>
      </c>
    </row>
    <row r="97" spans="1:11">
      <c r="A97" s="37">
        <v>88</v>
      </c>
      <c r="B97" s="6"/>
      <c r="C97" s="6"/>
      <c r="D97" s="6"/>
      <c r="E97" s="6"/>
      <c r="F97" s="6"/>
      <c r="G97" s="216"/>
      <c r="H97" s="216"/>
      <c r="I97" s="16" t="str">
        <f t="shared" si="4"/>
        <v/>
      </c>
      <c r="J97" s="349" t="b">
        <f t="shared" si="5"/>
        <v>0</v>
      </c>
      <c r="K97" s="350">
        <f t="shared" si="6"/>
        <v>1</v>
      </c>
    </row>
    <row r="98" spans="1:11">
      <c r="A98" s="37">
        <v>89</v>
      </c>
      <c r="B98" s="6"/>
      <c r="C98" s="6"/>
      <c r="D98" s="6"/>
      <c r="E98" s="6"/>
      <c r="F98" s="6"/>
      <c r="G98" s="216"/>
      <c r="H98" s="216"/>
      <c r="I98" s="16" t="str">
        <f t="shared" si="4"/>
        <v/>
      </c>
      <c r="J98" s="349" t="b">
        <f t="shared" si="5"/>
        <v>0</v>
      </c>
      <c r="K98" s="350">
        <f t="shared" si="6"/>
        <v>1</v>
      </c>
    </row>
    <row r="99" spans="1:11">
      <c r="A99" s="37">
        <v>90</v>
      </c>
      <c r="B99" s="6"/>
      <c r="C99" s="6"/>
      <c r="D99" s="6"/>
      <c r="E99" s="6"/>
      <c r="F99" s="6"/>
      <c r="G99" s="216"/>
      <c r="H99" s="216"/>
      <c r="I99" s="16" t="str">
        <f t="shared" si="4"/>
        <v/>
      </c>
      <c r="J99" s="349" t="b">
        <f t="shared" si="5"/>
        <v>0</v>
      </c>
      <c r="K99" s="350">
        <f t="shared" si="6"/>
        <v>1</v>
      </c>
    </row>
    <row r="100" spans="1:11">
      <c r="A100" s="37">
        <v>91</v>
      </c>
      <c r="B100" s="6"/>
      <c r="C100" s="6"/>
      <c r="D100" s="6"/>
      <c r="E100" s="6"/>
      <c r="F100" s="6"/>
      <c r="G100" s="216"/>
      <c r="H100" s="216"/>
      <c r="I100" s="16" t="str">
        <f t="shared" si="4"/>
        <v/>
      </c>
      <c r="J100" s="349" t="b">
        <f t="shared" si="5"/>
        <v>0</v>
      </c>
      <c r="K100" s="350">
        <f t="shared" si="6"/>
        <v>1</v>
      </c>
    </row>
    <row r="101" spans="1:11">
      <c r="A101" s="37">
        <v>92</v>
      </c>
      <c r="B101" s="6"/>
      <c r="C101" s="6"/>
      <c r="D101" s="6"/>
      <c r="E101" s="6"/>
      <c r="F101" s="6"/>
      <c r="G101" s="216"/>
      <c r="H101" s="216"/>
      <c r="I101" s="16" t="str">
        <f t="shared" si="4"/>
        <v/>
      </c>
      <c r="J101" s="349" t="b">
        <f t="shared" si="5"/>
        <v>0</v>
      </c>
      <c r="K101" s="350">
        <f t="shared" si="6"/>
        <v>1</v>
      </c>
    </row>
    <row r="102" spans="1:11">
      <c r="A102" s="37">
        <v>93</v>
      </c>
      <c r="B102" s="6"/>
      <c r="C102" s="6"/>
      <c r="D102" s="6"/>
      <c r="E102" s="6"/>
      <c r="F102" s="6"/>
      <c r="G102" s="216"/>
      <c r="H102" s="216"/>
      <c r="I102" s="16" t="str">
        <f t="shared" si="4"/>
        <v/>
      </c>
      <c r="J102" s="349" t="b">
        <f t="shared" si="5"/>
        <v>0</v>
      </c>
      <c r="K102" s="350">
        <f t="shared" si="6"/>
        <v>1</v>
      </c>
    </row>
    <row r="103" spans="1:11">
      <c r="A103" s="37">
        <v>94</v>
      </c>
      <c r="B103" s="6"/>
      <c r="C103" s="6"/>
      <c r="D103" s="6"/>
      <c r="E103" s="6"/>
      <c r="F103" s="6"/>
      <c r="G103" s="216"/>
      <c r="H103" s="216"/>
      <c r="I103" s="16" t="str">
        <f t="shared" si="4"/>
        <v/>
      </c>
      <c r="J103" s="349" t="b">
        <f t="shared" si="5"/>
        <v>0</v>
      </c>
      <c r="K103" s="350">
        <f t="shared" si="6"/>
        <v>1</v>
      </c>
    </row>
    <row r="104" spans="1:11">
      <c r="A104" s="37">
        <v>95</v>
      </c>
      <c r="B104" s="6"/>
      <c r="C104" s="6"/>
      <c r="D104" s="6"/>
      <c r="E104" s="6"/>
      <c r="F104" s="6"/>
      <c r="G104" s="216"/>
      <c r="H104" s="216"/>
      <c r="I104" s="16" t="str">
        <f t="shared" si="4"/>
        <v/>
      </c>
      <c r="J104" s="349" t="b">
        <f t="shared" si="5"/>
        <v>0</v>
      </c>
      <c r="K104" s="350">
        <f t="shared" si="6"/>
        <v>1</v>
      </c>
    </row>
    <row r="105" spans="1:11">
      <c r="A105" s="37">
        <v>96</v>
      </c>
      <c r="B105" s="6"/>
      <c r="C105" s="6"/>
      <c r="D105" s="6"/>
      <c r="E105" s="6"/>
      <c r="F105" s="6"/>
      <c r="G105" s="216"/>
      <c r="H105" s="216"/>
      <c r="I105" s="16" t="str">
        <f t="shared" si="4"/>
        <v/>
      </c>
      <c r="J105" s="349" t="b">
        <f t="shared" si="5"/>
        <v>0</v>
      </c>
      <c r="K105" s="350">
        <f t="shared" si="6"/>
        <v>1</v>
      </c>
    </row>
    <row r="106" spans="1:11">
      <c r="A106" s="37">
        <v>97</v>
      </c>
      <c r="B106" s="6"/>
      <c r="C106" s="6"/>
      <c r="D106" s="6"/>
      <c r="E106" s="6"/>
      <c r="F106" s="6"/>
      <c r="G106" s="216"/>
      <c r="H106" s="216"/>
      <c r="I106" s="16" t="str">
        <f t="shared" si="4"/>
        <v/>
      </c>
      <c r="J106" s="349" t="b">
        <f t="shared" si="5"/>
        <v>0</v>
      </c>
      <c r="K106" s="350">
        <f t="shared" si="6"/>
        <v>1</v>
      </c>
    </row>
    <row r="107" spans="1:11">
      <c r="A107" s="37">
        <v>98</v>
      </c>
      <c r="B107" s="6"/>
      <c r="C107" s="6"/>
      <c r="D107" s="6"/>
      <c r="E107" s="6"/>
      <c r="F107" s="6"/>
      <c r="G107" s="216"/>
      <c r="H107" s="216"/>
      <c r="I107" s="16" t="str">
        <f t="shared" si="4"/>
        <v/>
      </c>
      <c r="J107" s="349" t="b">
        <f t="shared" si="5"/>
        <v>0</v>
      </c>
      <c r="K107" s="350">
        <f t="shared" si="6"/>
        <v>1</v>
      </c>
    </row>
    <row r="108" spans="1:11">
      <c r="A108" s="143">
        <v>99</v>
      </c>
      <c r="B108" s="6"/>
      <c r="C108" s="6"/>
      <c r="D108" s="6"/>
      <c r="E108" s="6"/>
      <c r="F108" s="6"/>
      <c r="G108" s="216"/>
      <c r="H108" s="216"/>
      <c r="I108" s="16" t="str">
        <f t="shared" si="4"/>
        <v/>
      </c>
      <c r="J108" s="349" t="b">
        <f t="shared" si="5"/>
        <v>0</v>
      </c>
      <c r="K108" s="350">
        <f t="shared" si="6"/>
        <v>1</v>
      </c>
    </row>
    <row r="109" spans="1:11">
      <c r="A109" s="143">
        <v>100</v>
      </c>
      <c r="B109" s="144"/>
      <c r="C109" s="144"/>
      <c r="D109" s="144"/>
      <c r="E109" s="144"/>
      <c r="F109" s="144"/>
      <c r="G109" s="146"/>
      <c r="H109" s="144"/>
      <c r="I109" s="16" t="str">
        <f t="shared" si="4"/>
        <v/>
      </c>
    </row>
    <row r="110" spans="1:11">
      <c r="A110" s="143">
        <v>101</v>
      </c>
      <c r="B110" s="144"/>
      <c r="C110" s="144"/>
      <c r="D110" s="144"/>
      <c r="E110" s="144"/>
      <c r="F110" s="144"/>
      <c r="G110" s="146"/>
      <c r="H110" s="144"/>
      <c r="I110" s="16" t="str">
        <f t="shared" si="4"/>
        <v/>
      </c>
    </row>
    <row r="111" spans="1:11">
      <c r="A111" s="143">
        <v>102</v>
      </c>
      <c r="B111" s="144"/>
      <c r="C111" s="144"/>
      <c r="D111" s="144"/>
      <c r="E111" s="144"/>
      <c r="F111" s="144"/>
      <c r="G111" s="146"/>
      <c r="H111" s="144"/>
      <c r="I111" s="16" t="str">
        <f t="shared" si="4"/>
        <v/>
      </c>
    </row>
    <row r="112" spans="1:11">
      <c r="A112" s="143">
        <v>103</v>
      </c>
      <c r="B112" s="144"/>
      <c r="C112" s="144"/>
      <c r="D112" s="144"/>
      <c r="E112" s="144"/>
      <c r="F112" s="144"/>
      <c r="G112" s="146"/>
      <c r="H112" s="144"/>
      <c r="I112" s="16" t="str">
        <f t="shared" si="4"/>
        <v/>
      </c>
    </row>
    <row r="113" spans="1:9">
      <c r="A113" s="143">
        <v>104</v>
      </c>
      <c r="B113" s="144"/>
      <c r="C113" s="144"/>
      <c r="D113" s="144"/>
      <c r="E113" s="144"/>
      <c r="F113" s="144"/>
      <c r="G113" s="146"/>
      <c r="H113" s="144"/>
      <c r="I113" s="16" t="str">
        <f t="shared" si="4"/>
        <v/>
      </c>
    </row>
    <row r="114" spans="1:9">
      <c r="A114" s="143">
        <v>105</v>
      </c>
      <c r="B114" s="144"/>
      <c r="C114" s="144"/>
      <c r="D114" s="144"/>
      <c r="E114" s="144"/>
      <c r="F114" s="144"/>
      <c r="G114" s="146"/>
      <c r="H114" s="144"/>
      <c r="I114" s="16" t="str">
        <f t="shared" si="4"/>
        <v/>
      </c>
    </row>
    <row r="115" spans="1:9">
      <c r="A115" s="143">
        <v>106</v>
      </c>
      <c r="B115" s="144"/>
      <c r="C115" s="144"/>
      <c r="D115" s="144"/>
      <c r="E115" s="144"/>
      <c r="F115" s="144"/>
      <c r="G115" s="146"/>
      <c r="H115" s="144"/>
      <c r="I115" s="16" t="str">
        <f t="shared" si="4"/>
        <v/>
      </c>
    </row>
    <row r="116" spans="1:9">
      <c r="A116" s="143">
        <v>107</v>
      </c>
      <c r="B116" s="144"/>
      <c r="C116" s="144"/>
      <c r="D116" s="144"/>
      <c r="E116" s="144"/>
      <c r="F116" s="144"/>
      <c r="G116" s="146"/>
      <c r="H116" s="144"/>
      <c r="I116" s="16" t="str">
        <f t="shared" si="4"/>
        <v/>
      </c>
    </row>
    <row r="117" spans="1:9">
      <c r="A117" s="143">
        <v>108</v>
      </c>
      <c r="B117" s="144"/>
      <c r="C117" s="144"/>
      <c r="D117" s="144"/>
      <c r="E117" s="144"/>
      <c r="F117" s="144"/>
      <c r="G117" s="146"/>
      <c r="H117" s="144"/>
      <c r="I117" s="16" t="str">
        <f t="shared" si="4"/>
        <v/>
      </c>
    </row>
    <row r="118" spans="1:9">
      <c r="A118" s="143">
        <v>109</v>
      </c>
      <c r="B118" s="144"/>
      <c r="C118" s="144"/>
      <c r="D118" s="144"/>
      <c r="E118" s="144"/>
      <c r="F118" s="144"/>
      <c r="G118" s="146"/>
      <c r="H118" s="144"/>
      <c r="I118" s="16" t="str">
        <f t="shared" si="4"/>
        <v/>
      </c>
    </row>
    <row r="119" spans="1:9">
      <c r="A119" s="143">
        <v>110</v>
      </c>
      <c r="B119" s="144"/>
      <c r="C119" s="144"/>
      <c r="D119" s="144"/>
      <c r="E119" s="144"/>
      <c r="F119" s="144"/>
      <c r="G119" s="146"/>
      <c r="H119" s="144"/>
      <c r="I119" s="16" t="str">
        <f t="shared" si="4"/>
        <v/>
      </c>
    </row>
    <row r="120" spans="1:9">
      <c r="A120" s="143">
        <v>111</v>
      </c>
      <c r="B120" s="144"/>
      <c r="C120" s="144"/>
      <c r="D120" s="144"/>
      <c r="E120" s="144"/>
      <c r="F120" s="144"/>
      <c r="G120" s="146"/>
      <c r="H120" s="144"/>
      <c r="I120" s="16" t="str">
        <f t="shared" si="4"/>
        <v/>
      </c>
    </row>
    <row r="121" spans="1:9">
      <c r="A121" s="143">
        <v>112</v>
      </c>
      <c r="B121" s="144"/>
      <c r="C121" s="144"/>
      <c r="D121" s="144"/>
      <c r="E121" s="144"/>
      <c r="F121" s="144"/>
      <c r="G121" s="146"/>
      <c r="H121" s="144"/>
      <c r="I121" s="16" t="str">
        <f t="shared" si="4"/>
        <v/>
      </c>
    </row>
    <row r="122" spans="1:9">
      <c r="A122" s="143">
        <v>113</v>
      </c>
      <c r="B122" s="144"/>
      <c r="C122" s="144"/>
      <c r="D122" s="144"/>
      <c r="E122" s="144"/>
      <c r="F122" s="144"/>
      <c r="G122" s="146"/>
      <c r="H122" s="144"/>
      <c r="I122" s="16" t="str">
        <f t="shared" si="4"/>
        <v/>
      </c>
    </row>
    <row r="123" spans="1:9">
      <c r="A123" s="143">
        <v>114</v>
      </c>
      <c r="B123" s="144"/>
      <c r="C123" s="144"/>
      <c r="D123" s="144"/>
      <c r="E123" s="144"/>
      <c r="F123" s="144"/>
      <c r="G123" s="146"/>
      <c r="H123" s="144"/>
      <c r="I123" s="16" t="str">
        <f t="shared" si="4"/>
        <v/>
      </c>
    </row>
    <row r="124" spans="1:9">
      <c r="A124" s="143">
        <v>115</v>
      </c>
      <c r="B124" s="144"/>
      <c r="C124" s="144"/>
      <c r="D124" s="144"/>
      <c r="E124" s="144"/>
      <c r="F124" s="144"/>
      <c r="G124" s="146"/>
      <c r="H124" s="144"/>
      <c r="I124" s="16" t="str">
        <f t="shared" si="4"/>
        <v/>
      </c>
    </row>
    <row r="125" spans="1:9">
      <c r="A125" s="143">
        <v>116</v>
      </c>
      <c r="B125" s="144"/>
      <c r="C125" s="144"/>
      <c r="D125" s="144"/>
      <c r="E125" s="144"/>
      <c r="F125" s="144"/>
      <c r="G125" s="146"/>
      <c r="H125" s="144"/>
      <c r="I125" s="16" t="str">
        <f t="shared" si="4"/>
        <v/>
      </c>
    </row>
    <row r="126" spans="1:9">
      <c r="A126" s="143">
        <v>117</v>
      </c>
      <c r="B126" s="144"/>
      <c r="C126" s="144"/>
      <c r="D126" s="144"/>
      <c r="E126" s="144"/>
      <c r="F126" s="144"/>
      <c r="G126" s="146"/>
      <c r="H126" s="144"/>
      <c r="I126" s="16" t="str">
        <f t="shared" si="4"/>
        <v/>
      </c>
    </row>
    <row r="127" spans="1:9">
      <c r="A127" s="143">
        <v>118</v>
      </c>
      <c r="B127" s="144"/>
      <c r="C127" s="144"/>
      <c r="D127" s="144"/>
      <c r="E127" s="144"/>
      <c r="F127" s="144"/>
      <c r="G127" s="146"/>
      <c r="H127" s="144"/>
      <c r="I127" s="16" t="str">
        <f t="shared" si="4"/>
        <v/>
      </c>
    </row>
    <row r="128" spans="1:9">
      <c r="A128" s="143">
        <v>119</v>
      </c>
      <c r="B128" s="144"/>
      <c r="C128" s="144"/>
      <c r="D128" s="144"/>
      <c r="E128" s="144"/>
      <c r="F128" s="144"/>
      <c r="G128" s="146"/>
      <c r="H128" s="144"/>
      <c r="I128" s="16" t="str">
        <f t="shared" si="4"/>
        <v/>
      </c>
    </row>
    <row r="129" spans="1:9">
      <c r="A129" s="143">
        <v>120</v>
      </c>
      <c r="B129" s="144"/>
      <c r="C129" s="144"/>
      <c r="D129" s="144"/>
      <c r="E129" s="144"/>
      <c r="F129" s="144"/>
      <c r="G129" s="146"/>
      <c r="H129" s="144"/>
      <c r="I129" s="16" t="str">
        <f t="shared" si="4"/>
        <v/>
      </c>
    </row>
    <row r="130" spans="1:9">
      <c r="A130" s="143">
        <v>121</v>
      </c>
      <c r="B130" s="144"/>
      <c r="C130" s="144"/>
      <c r="D130" s="144"/>
      <c r="E130" s="144"/>
      <c r="F130" s="144"/>
      <c r="G130" s="146"/>
      <c r="H130" s="144"/>
      <c r="I130" s="16" t="str">
        <f t="shared" si="4"/>
        <v/>
      </c>
    </row>
    <row r="131" spans="1:9">
      <c r="A131" s="143">
        <v>122</v>
      </c>
      <c r="B131" s="144"/>
      <c r="C131" s="144"/>
      <c r="D131" s="144"/>
      <c r="E131" s="144"/>
      <c r="F131" s="144"/>
      <c r="G131" s="146"/>
      <c r="H131" s="144"/>
      <c r="I131" s="16" t="str">
        <f t="shared" si="4"/>
        <v/>
      </c>
    </row>
    <row r="132" spans="1:9">
      <c r="A132" s="143">
        <v>123</v>
      </c>
      <c r="B132" s="144"/>
      <c r="C132" s="144"/>
      <c r="D132" s="144"/>
      <c r="E132" s="144"/>
      <c r="F132" s="144"/>
      <c r="G132" s="146"/>
      <c r="H132" s="144"/>
      <c r="I132" s="16" t="str">
        <f t="shared" si="4"/>
        <v/>
      </c>
    </row>
    <row r="133" spans="1:9">
      <c r="A133" s="143">
        <v>124</v>
      </c>
      <c r="B133" s="144"/>
      <c r="C133" s="144"/>
      <c r="D133" s="144"/>
      <c r="E133" s="144"/>
      <c r="F133" s="144"/>
      <c r="G133" s="146"/>
      <c r="H133" s="144"/>
      <c r="I133" s="16" t="str">
        <f t="shared" si="4"/>
        <v/>
      </c>
    </row>
    <row r="134" spans="1:9">
      <c r="A134" s="143">
        <v>125</v>
      </c>
      <c r="B134" s="144"/>
      <c r="C134" s="144"/>
      <c r="D134" s="144"/>
      <c r="E134" s="144"/>
      <c r="F134" s="144"/>
      <c r="G134" s="146"/>
      <c r="H134" s="144"/>
      <c r="I134" s="16" t="str">
        <f t="shared" si="4"/>
        <v/>
      </c>
    </row>
    <row r="135" spans="1:9">
      <c r="A135" s="143">
        <v>126</v>
      </c>
      <c r="B135" s="144"/>
      <c r="C135" s="144"/>
      <c r="D135" s="144"/>
      <c r="E135" s="144"/>
      <c r="F135" s="144"/>
      <c r="G135" s="146"/>
      <c r="H135" s="144"/>
      <c r="I135" s="16" t="str">
        <f t="shared" si="4"/>
        <v/>
      </c>
    </row>
    <row r="136" spans="1:9">
      <c r="A136" s="143">
        <v>127</v>
      </c>
      <c r="B136" s="144"/>
      <c r="C136" s="144"/>
      <c r="D136" s="144"/>
      <c r="E136" s="144"/>
      <c r="F136" s="144"/>
      <c r="G136" s="146"/>
      <c r="H136" s="144"/>
      <c r="I136" s="16" t="str">
        <f t="shared" si="4"/>
        <v/>
      </c>
    </row>
    <row r="137" spans="1:9">
      <c r="A137" s="143">
        <v>128</v>
      </c>
      <c r="B137" s="144"/>
      <c r="C137" s="144"/>
      <c r="D137" s="144"/>
      <c r="E137" s="144"/>
      <c r="F137" s="144"/>
      <c r="G137" s="146"/>
      <c r="H137" s="144"/>
      <c r="I137" s="16" t="str">
        <f t="shared" si="4"/>
        <v/>
      </c>
    </row>
    <row r="138" spans="1:9">
      <c r="A138" s="143">
        <v>129</v>
      </c>
      <c r="B138" s="144"/>
      <c r="C138" s="144"/>
      <c r="D138" s="144"/>
      <c r="E138" s="144"/>
      <c r="F138" s="144"/>
      <c r="G138" s="146"/>
      <c r="H138" s="144"/>
      <c r="I138" s="16" t="str">
        <f t="shared" ref="I138:I201" si="7">IF(OR($B138="",$C138="",$F138="",,$G138&lt;an_initial,$G138&gt;an_final,$J138=FALSE),"",HLOOKUP(E138,ii521punctaje,2,FALSE)*H138/K138)</f>
        <v/>
      </c>
    </row>
    <row r="139" spans="1:9">
      <c r="A139" s="143">
        <v>130</v>
      </c>
      <c r="B139" s="144"/>
      <c r="C139" s="144"/>
      <c r="D139" s="144"/>
      <c r="E139" s="144"/>
      <c r="F139" s="144"/>
      <c r="G139" s="146"/>
      <c r="H139" s="144"/>
      <c r="I139" s="16" t="str">
        <f t="shared" si="7"/>
        <v/>
      </c>
    </row>
    <row r="140" spans="1:9">
      <c r="A140" s="143">
        <v>131</v>
      </c>
      <c r="B140" s="144"/>
      <c r="C140" s="144"/>
      <c r="D140" s="144"/>
      <c r="E140" s="144"/>
      <c r="F140" s="144"/>
      <c r="G140" s="146"/>
      <c r="H140" s="144"/>
      <c r="I140" s="16" t="str">
        <f t="shared" si="7"/>
        <v/>
      </c>
    </row>
    <row r="141" spans="1:9">
      <c r="A141" s="143">
        <v>132</v>
      </c>
      <c r="B141" s="144"/>
      <c r="C141" s="144"/>
      <c r="D141" s="144"/>
      <c r="E141" s="144"/>
      <c r="F141" s="144"/>
      <c r="G141" s="146"/>
      <c r="H141" s="144"/>
      <c r="I141" s="16" t="str">
        <f t="shared" si="7"/>
        <v/>
      </c>
    </row>
    <row r="142" spans="1:9">
      <c r="A142" s="143">
        <v>133</v>
      </c>
      <c r="B142" s="144"/>
      <c r="C142" s="144"/>
      <c r="D142" s="144"/>
      <c r="E142" s="144"/>
      <c r="F142" s="144"/>
      <c r="G142" s="146"/>
      <c r="H142" s="144"/>
      <c r="I142" s="16" t="str">
        <f t="shared" si="7"/>
        <v/>
      </c>
    </row>
    <row r="143" spans="1:9">
      <c r="A143" s="143">
        <v>134</v>
      </c>
      <c r="B143" s="144"/>
      <c r="C143" s="144"/>
      <c r="D143" s="144"/>
      <c r="E143" s="144"/>
      <c r="F143" s="144"/>
      <c r="G143" s="146"/>
      <c r="H143" s="144"/>
      <c r="I143" s="16" t="str">
        <f t="shared" si="7"/>
        <v/>
      </c>
    </row>
    <row r="144" spans="1:9">
      <c r="A144" s="143">
        <v>135</v>
      </c>
      <c r="B144" s="144"/>
      <c r="C144" s="144"/>
      <c r="D144" s="144"/>
      <c r="E144" s="144"/>
      <c r="F144" s="144"/>
      <c r="G144" s="146"/>
      <c r="H144" s="144"/>
      <c r="I144" s="16" t="str">
        <f t="shared" si="7"/>
        <v/>
      </c>
    </row>
    <row r="145" spans="1:9">
      <c r="A145" s="143">
        <v>136</v>
      </c>
      <c r="B145" s="144"/>
      <c r="C145" s="144"/>
      <c r="D145" s="144"/>
      <c r="E145" s="144"/>
      <c r="F145" s="144"/>
      <c r="G145" s="146"/>
      <c r="H145" s="144"/>
      <c r="I145" s="16" t="str">
        <f t="shared" si="7"/>
        <v/>
      </c>
    </row>
    <row r="146" spans="1:9">
      <c r="A146" s="143">
        <v>137</v>
      </c>
      <c r="B146" s="144"/>
      <c r="C146" s="144"/>
      <c r="D146" s="144"/>
      <c r="E146" s="144"/>
      <c r="F146" s="144"/>
      <c r="G146" s="146"/>
      <c r="H146" s="144"/>
      <c r="I146" s="16" t="str">
        <f t="shared" si="7"/>
        <v/>
      </c>
    </row>
    <row r="147" spans="1:9">
      <c r="A147" s="143">
        <v>138</v>
      </c>
      <c r="B147" s="144"/>
      <c r="C147" s="144"/>
      <c r="D147" s="144"/>
      <c r="E147" s="144"/>
      <c r="F147" s="144"/>
      <c r="G147" s="146"/>
      <c r="H147" s="144"/>
      <c r="I147" s="16" t="str">
        <f t="shared" si="7"/>
        <v/>
      </c>
    </row>
    <row r="148" spans="1:9">
      <c r="A148" s="143">
        <v>139</v>
      </c>
      <c r="B148" s="144"/>
      <c r="C148" s="144"/>
      <c r="D148" s="144"/>
      <c r="E148" s="144"/>
      <c r="F148" s="144"/>
      <c r="G148" s="146"/>
      <c r="H148" s="144"/>
      <c r="I148" s="16" t="str">
        <f t="shared" si="7"/>
        <v/>
      </c>
    </row>
    <row r="149" spans="1:9">
      <c r="A149" s="143">
        <v>140</v>
      </c>
      <c r="B149" s="144"/>
      <c r="C149" s="144"/>
      <c r="D149" s="144"/>
      <c r="E149" s="144"/>
      <c r="F149" s="144"/>
      <c r="G149" s="146"/>
      <c r="H149" s="144"/>
      <c r="I149" s="16" t="str">
        <f t="shared" si="7"/>
        <v/>
      </c>
    </row>
    <row r="150" spans="1:9">
      <c r="A150" s="143">
        <v>141</v>
      </c>
      <c r="B150" s="144"/>
      <c r="C150" s="144"/>
      <c r="D150" s="144"/>
      <c r="E150" s="144"/>
      <c r="F150" s="144"/>
      <c r="G150" s="146"/>
      <c r="H150" s="144"/>
      <c r="I150" s="16" t="str">
        <f t="shared" si="7"/>
        <v/>
      </c>
    </row>
    <row r="151" spans="1:9">
      <c r="A151" s="143">
        <v>142</v>
      </c>
      <c r="B151" s="144"/>
      <c r="C151" s="144"/>
      <c r="D151" s="144"/>
      <c r="E151" s="144"/>
      <c r="F151" s="144"/>
      <c r="G151" s="146"/>
      <c r="H151" s="144"/>
      <c r="I151" s="16" t="str">
        <f t="shared" si="7"/>
        <v/>
      </c>
    </row>
    <row r="152" spans="1:9">
      <c r="A152" s="143">
        <v>143</v>
      </c>
      <c r="B152" s="144"/>
      <c r="C152" s="144"/>
      <c r="D152" s="144"/>
      <c r="E152" s="144"/>
      <c r="F152" s="144"/>
      <c r="G152" s="146"/>
      <c r="H152" s="144"/>
      <c r="I152" s="16" t="str">
        <f t="shared" si="7"/>
        <v/>
      </c>
    </row>
    <row r="153" spans="1:9">
      <c r="A153" s="143">
        <v>144</v>
      </c>
      <c r="B153" s="144"/>
      <c r="C153" s="144"/>
      <c r="D153" s="144"/>
      <c r="E153" s="144"/>
      <c r="F153" s="144"/>
      <c r="G153" s="146"/>
      <c r="H153" s="144"/>
      <c r="I153" s="16" t="str">
        <f t="shared" si="7"/>
        <v/>
      </c>
    </row>
    <row r="154" spans="1:9">
      <c r="A154" s="143">
        <v>145</v>
      </c>
      <c r="B154" s="144"/>
      <c r="C154" s="144"/>
      <c r="D154" s="144"/>
      <c r="E154" s="144"/>
      <c r="F154" s="144"/>
      <c r="G154" s="146"/>
      <c r="H154" s="144"/>
      <c r="I154" s="16" t="str">
        <f t="shared" si="7"/>
        <v/>
      </c>
    </row>
    <row r="155" spans="1:9">
      <c r="A155" s="143">
        <v>146</v>
      </c>
      <c r="B155" s="144"/>
      <c r="C155" s="144"/>
      <c r="D155" s="144"/>
      <c r="E155" s="144"/>
      <c r="F155" s="144"/>
      <c r="G155" s="146"/>
      <c r="H155" s="144"/>
      <c r="I155" s="16" t="str">
        <f t="shared" si="7"/>
        <v/>
      </c>
    </row>
    <row r="156" spans="1:9">
      <c r="A156" s="143">
        <v>147</v>
      </c>
      <c r="B156" s="144"/>
      <c r="C156" s="144"/>
      <c r="D156" s="144"/>
      <c r="E156" s="144"/>
      <c r="F156" s="144"/>
      <c r="G156" s="146"/>
      <c r="H156" s="144"/>
      <c r="I156" s="16" t="str">
        <f t="shared" si="7"/>
        <v/>
      </c>
    </row>
    <row r="157" spans="1:9">
      <c r="A157" s="143">
        <v>148</v>
      </c>
      <c r="B157" s="144"/>
      <c r="C157" s="144"/>
      <c r="D157" s="144"/>
      <c r="E157" s="144"/>
      <c r="F157" s="144"/>
      <c r="G157" s="146"/>
      <c r="H157" s="144"/>
      <c r="I157" s="16" t="str">
        <f t="shared" si="7"/>
        <v/>
      </c>
    </row>
    <row r="158" spans="1:9">
      <c r="A158" s="143">
        <v>149</v>
      </c>
      <c r="B158" s="144"/>
      <c r="C158" s="144"/>
      <c r="D158" s="144"/>
      <c r="E158" s="144"/>
      <c r="F158" s="144"/>
      <c r="G158" s="146"/>
      <c r="H158" s="144"/>
      <c r="I158" s="16" t="str">
        <f t="shared" si="7"/>
        <v/>
      </c>
    </row>
    <row r="159" spans="1:9">
      <c r="A159" s="143">
        <v>150</v>
      </c>
      <c r="B159" s="144"/>
      <c r="C159" s="144"/>
      <c r="D159" s="144"/>
      <c r="E159" s="144"/>
      <c r="F159" s="144"/>
      <c r="G159" s="146"/>
      <c r="H159" s="144"/>
      <c r="I159" s="16" t="str">
        <f t="shared" si="7"/>
        <v/>
      </c>
    </row>
    <row r="160" spans="1:9">
      <c r="A160" s="143">
        <v>151</v>
      </c>
      <c r="B160" s="144"/>
      <c r="C160" s="144"/>
      <c r="D160" s="144"/>
      <c r="E160" s="144"/>
      <c r="F160" s="144"/>
      <c r="G160" s="146"/>
      <c r="H160" s="144"/>
      <c r="I160" s="16" t="str">
        <f t="shared" si="7"/>
        <v/>
      </c>
    </row>
    <row r="161" spans="1:9">
      <c r="A161" s="143">
        <v>152</v>
      </c>
      <c r="B161" s="144"/>
      <c r="C161" s="144"/>
      <c r="D161" s="144"/>
      <c r="E161" s="144"/>
      <c r="F161" s="144"/>
      <c r="G161" s="146"/>
      <c r="H161" s="144"/>
      <c r="I161" s="16" t="str">
        <f t="shared" si="7"/>
        <v/>
      </c>
    </row>
    <row r="162" spans="1:9">
      <c r="A162" s="143">
        <v>153</v>
      </c>
      <c r="B162" s="144"/>
      <c r="C162" s="144"/>
      <c r="D162" s="144"/>
      <c r="E162" s="144"/>
      <c r="F162" s="144"/>
      <c r="G162" s="146"/>
      <c r="H162" s="144"/>
      <c r="I162" s="16" t="str">
        <f t="shared" si="7"/>
        <v/>
      </c>
    </row>
    <row r="163" spans="1:9">
      <c r="A163" s="143">
        <v>154</v>
      </c>
      <c r="B163" s="144"/>
      <c r="C163" s="144"/>
      <c r="D163" s="144"/>
      <c r="E163" s="144"/>
      <c r="F163" s="144"/>
      <c r="G163" s="146"/>
      <c r="H163" s="144"/>
      <c r="I163" s="16" t="str">
        <f t="shared" si="7"/>
        <v/>
      </c>
    </row>
    <row r="164" spans="1:9">
      <c r="A164" s="143">
        <v>155</v>
      </c>
      <c r="B164" s="144"/>
      <c r="C164" s="144"/>
      <c r="D164" s="144"/>
      <c r="E164" s="144"/>
      <c r="F164" s="144"/>
      <c r="G164" s="146"/>
      <c r="H164" s="144"/>
      <c r="I164" s="16" t="str">
        <f t="shared" si="7"/>
        <v/>
      </c>
    </row>
    <row r="165" spans="1:9">
      <c r="A165" s="143">
        <v>156</v>
      </c>
      <c r="B165" s="144"/>
      <c r="C165" s="144"/>
      <c r="D165" s="144"/>
      <c r="E165" s="144"/>
      <c r="F165" s="144"/>
      <c r="G165" s="146"/>
      <c r="H165" s="144"/>
      <c r="I165" s="16" t="str">
        <f t="shared" si="7"/>
        <v/>
      </c>
    </row>
    <row r="166" spans="1:9">
      <c r="A166" s="143">
        <v>157</v>
      </c>
      <c r="B166" s="144"/>
      <c r="C166" s="144"/>
      <c r="D166" s="144"/>
      <c r="E166" s="144"/>
      <c r="F166" s="144"/>
      <c r="G166" s="146"/>
      <c r="H166" s="144"/>
      <c r="I166" s="16" t="str">
        <f t="shared" si="7"/>
        <v/>
      </c>
    </row>
    <row r="167" spans="1:9">
      <c r="A167" s="143">
        <v>158</v>
      </c>
      <c r="B167" s="144"/>
      <c r="C167" s="144"/>
      <c r="D167" s="144"/>
      <c r="E167" s="144"/>
      <c r="F167" s="144"/>
      <c r="G167" s="146"/>
      <c r="H167" s="144"/>
      <c r="I167" s="16" t="str">
        <f t="shared" si="7"/>
        <v/>
      </c>
    </row>
    <row r="168" spans="1:9">
      <c r="A168" s="143">
        <v>159</v>
      </c>
      <c r="B168" s="144"/>
      <c r="C168" s="144"/>
      <c r="D168" s="144"/>
      <c r="E168" s="144"/>
      <c r="F168" s="144"/>
      <c r="G168" s="146"/>
      <c r="H168" s="144"/>
      <c r="I168" s="16" t="str">
        <f t="shared" si="7"/>
        <v/>
      </c>
    </row>
    <row r="169" spans="1:9">
      <c r="A169" s="143">
        <v>160</v>
      </c>
      <c r="B169" s="144"/>
      <c r="C169" s="144"/>
      <c r="D169" s="144"/>
      <c r="E169" s="144"/>
      <c r="F169" s="144"/>
      <c r="G169" s="146"/>
      <c r="H169" s="144"/>
      <c r="I169" s="16" t="str">
        <f t="shared" si="7"/>
        <v/>
      </c>
    </row>
    <row r="170" spans="1:9">
      <c r="A170" s="143">
        <v>161</v>
      </c>
      <c r="B170" s="144"/>
      <c r="C170" s="144"/>
      <c r="D170" s="144"/>
      <c r="E170" s="144"/>
      <c r="F170" s="144"/>
      <c r="G170" s="146"/>
      <c r="H170" s="144"/>
      <c r="I170" s="16" t="str">
        <f t="shared" si="7"/>
        <v/>
      </c>
    </row>
    <row r="171" spans="1:9">
      <c r="A171" s="143">
        <v>162</v>
      </c>
      <c r="B171" s="144"/>
      <c r="C171" s="144"/>
      <c r="D171" s="144"/>
      <c r="E171" s="144"/>
      <c r="F171" s="144"/>
      <c r="G171" s="146"/>
      <c r="H171" s="144"/>
      <c r="I171" s="16" t="str">
        <f t="shared" si="7"/>
        <v/>
      </c>
    </row>
    <row r="172" spans="1:9">
      <c r="A172" s="143">
        <v>163</v>
      </c>
      <c r="B172" s="144"/>
      <c r="C172" s="144"/>
      <c r="D172" s="144"/>
      <c r="E172" s="144"/>
      <c r="F172" s="144"/>
      <c r="G172" s="146"/>
      <c r="H172" s="144"/>
      <c r="I172" s="16" t="str">
        <f t="shared" si="7"/>
        <v/>
      </c>
    </row>
    <row r="173" spans="1:9">
      <c r="A173" s="143">
        <v>164</v>
      </c>
      <c r="B173" s="144"/>
      <c r="C173" s="144"/>
      <c r="D173" s="144"/>
      <c r="E173" s="144"/>
      <c r="F173" s="144"/>
      <c r="G173" s="146"/>
      <c r="H173" s="144"/>
      <c r="I173" s="16" t="str">
        <f t="shared" si="7"/>
        <v/>
      </c>
    </row>
    <row r="174" spans="1:9">
      <c r="A174" s="143">
        <v>165</v>
      </c>
      <c r="B174" s="144"/>
      <c r="C174" s="144"/>
      <c r="D174" s="144"/>
      <c r="E174" s="144"/>
      <c r="F174" s="144"/>
      <c r="G174" s="146"/>
      <c r="H174" s="144"/>
      <c r="I174" s="16" t="str">
        <f t="shared" si="7"/>
        <v/>
      </c>
    </row>
    <row r="175" spans="1:9">
      <c r="A175" s="143">
        <v>166</v>
      </c>
      <c r="B175" s="144"/>
      <c r="C175" s="144"/>
      <c r="D175" s="144"/>
      <c r="E175" s="144"/>
      <c r="F175" s="144"/>
      <c r="G175" s="146"/>
      <c r="H175" s="144"/>
      <c r="I175" s="16" t="str">
        <f t="shared" si="7"/>
        <v/>
      </c>
    </row>
    <row r="176" spans="1:9">
      <c r="A176" s="143">
        <v>167</v>
      </c>
      <c r="B176" s="144"/>
      <c r="C176" s="144"/>
      <c r="D176" s="144"/>
      <c r="E176" s="144"/>
      <c r="F176" s="144"/>
      <c r="G176" s="146"/>
      <c r="H176" s="144"/>
      <c r="I176" s="16" t="str">
        <f t="shared" si="7"/>
        <v/>
      </c>
    </row>
    <row r="177" spans="1:9">
      <c r="A177" s="143">
        <v>168</v>
      </c>
      <c r="B177" s="144"/>
      <c r="C177" s="144"/>
      <c r="D177" s="144"/>
      <c r="E177" s="144"/>
      <c r="F177" s="144"/>
      <c r="G177" s="146"/>
      <c r="H177" s="144"/>
      <c r="I177" s="16" t="str">
        <f t="shared" si="7"/>
        <v/>
      </c>
    </row>
    <row r="178" spans="1:9">
      <c r="A178" s="143">
        <v>169</v>
      </c>
      <c r="B178" s="144"/>
      <c r="C178" s="144"/>
      <c r="D178" s="144"/>
      <c r="E178" s="144"/>
      <c r="F178" s="144"/>
      <c r="G178" s="146"/>
      <c r="H178" s="144"/>
      <c r="I178" s="16" t="str">
        <f t="shared" si="7"/>
        <v/>
      </c>
    </row>
    <row r="179" spans="1:9">
      <c r="A179" s="143">
        <v>170</v>
      </c>
      <c r="B179" s="144"/>
      <c r="C179" s="144"/>
      <c r="D179" s="144"/>
      <c r="E179" s="144"/>
      <c r="F179" s="144"/>
      <c r="G179" s="146"/>
      <c r="H179" s="144"/>
      <c r="I179" s="16" t="str">
        <f t="shared" si="7"/>
        <v/>
      </c>
    </row>
    <row r="180" spans="1:9">
      <c r="A180" s="143">
        <v>171</v>
      </c>
      <c r="B180" s="144"/>
      <c r="C180" s="144"/>
      <c r="D180" s="144"/>
      <c r="E180" s="144"/>
      <c r="F180" s="144"/>
      <c r="G180" s="146"/>
      <c r="H180" s="144"/>
      <c r="I180" s="16" t="str">
        <f t="shared" si="7"/>
        <v/>
      </c>
    </row>
    <row r="181" spans="1:9">
      <c r="A181" s="143">
        <v>172</v>
      </c>
      <c r="B181" s="144"/>
      <c r="C181" s="144"/>
      <c r="D181" s="144"/>
      <c r="E181" s="144"/>
      <c r="F181" s="144"/>
      <c r="G181" s="146"/>
      <c r="H181" s="144"/>
      <c r="I181" s="16" t="str">
        <f t="shared" si="7"/>
        <v/>
      </c>
    </row>
    <row r="182" spans="1:9">
      <c r="A182" s="143">
        <v>173</v>
      </c>
      <c r="B182" s="144"/>
      <c r="C182" s="144"/>
      <c r="D182" s="144"/>
      <c r="E182" s="144"/>
      <c r="F182" s="144"/>
      <c r="G182" s="146"/>
      <c r="H182" s="144"/>
      <c r="I182" s="16" t="str">
        <f t="shared" si="7"/>
        <v/>
      </c>
    </row>
    <row r="183" spans="1:9">
      <c r="A183" s="143">
        <v>174</v>
      </c>
      <c r="B183" s="144"/>
      <c r="C183" s="144"/>
      <c r="D183" s="144"/>
      <c r="E183" s="144"/>
      <c r="F183" s="144"/>
      <c r="G183" s="146"/>
      <c r="H183" s="144"/>
      <c r="I183" s="16" t="str">
        <f t="shared" si="7"/>
        <v/>
      </c>
    </row>
    <row r="184" spans="1:9">
      <c r="A184" s="143">
        <v>175</v>
      </c>
      <c r="B184" s="144"/>
      <c r="C184" s="144"/>
      <c r="D184" s="144"/>
      <c r="E184" s="144"/>
      <c r="F184" s="144"/>
      <c r="G184" s="146"/>
      <c r="H184" s="144"/>
      <c r="I184" s="16" t="str">
        <f t="shared" si="7"/>
        <v/>
      </c>
    </row>
    <row r="185" spans="1:9">
      <c r="A185" s="143">
        <v>176</v>
      </c>
      <c r="B185" s="144"/>
      <c r="C185" s="144"/>
      <c r="D185" s="144"/>
      <c r="E185" s="144"/>
      <c r="F185" s="144"/>
      <c r="G185" s="146"/>
      <c r="H185" s="144"/>
      <c r="I185" s="16" t="str">
        <f t="shared" si="7"/>
        <v/>
      </c>
    </row>
    <row r="186" spans="1:9">
      <c r="A186" s="143">
        <v>177</v>
      </c>
      <c r="B186" s="144"/>
      <c r="C186" s="144"/>
      <c r="D186" s="144"/>
      <c r="E186" s="144"/>
      <c r="F186" s="144"/>
      <c r="G186" s="146"/>
      <c r="H186" s="144"/>
      <c r="I186" s="16" t="str">
        <f t="shared" si="7"/>
        <v/>
      </c>
    </row>
    <row r="187" spans="1:9">
      <c r="A187" s="143">
        <v>178</v>
      </c>
      <c r="B187" s="144"/>
      <c r="C187" s="144"/>
      <c r="D187" s="144"/>
      <c r="E187" s="144"/>
      <c r="F187" s="144"/>
      <c r="G187" s="146"/>
      <c r="H187" s="144"/>
      <c r="I187" s="16" t="str">
        <f t="shared" si="7"/>
        <v/>
      </c>
    </row>
    <row r="188" spans="1:9">
      <c r="A188" s="143">
        <v>179</v>
      </c>
      <c r="B188" s="144"/>
      <c r="C188" s="144"/>
      <c r="D188" s="144"/>
      <c r="E188" s="144"/>
      <c r="F188" s="144"/>
      <c r="G188" s="146"/>
      <c r="H188" s="144"/>
      <c r="I188" s="16" t="str">
        <f t="shared" si="7"/>
        <v/>
      </c>
    </row>
    <row r="189" spans="1:9">
      <c r="A189" s="143">
        <v>180</v>
      </c>
      <c r="B189" s="144"/>
      <c r="C189" s="144"/>
      <c r="D189" s="144"/>
      <c r="E189" s="144"/>
      <c r="F189" s="144"/>
      <c r="G189" s="146"/>
      <c r="H189" s="144"/>
      <c r="I189" s="16" t="str">
        <f t="shared" si="7"/>
        <v/>
      </c>
    </row>
    <row r="190" spans="1:9">
      <c r="A190" s="143">
        <v>181</v>
      </c>
      <c r="B190" s="144"/>
      <c r="C190" s="144"/>
      <c r="D190" s="144"/>
      <c r="E190" s="144"/>
      <c r="F190" s="144"/>
      <c r="G190" s="146"/>
      <c r="H190" s="144"/>
      <c r="I190" s="16" t="str">
        <f t="shared" si="7"/>
        <v/>
      </c>
    </row>
    <row r="191" spans="1:9">
      <c r="A191" s="143">
        <v>182</v>
      </c>
      <c r="B191" s="144"/>
      <c r="C191" s="144"/>
      <c r="D191" s="144"/>
      <c r="E191" s="144"/>
      <c r="F191" s="144"/>
      <c r="G191" s="146"/>
      <c r="H191" s="144"/>
      <c r="I191" s="16" t="str">
        <f t="shared" si="7"/>
        <v/>
      </c>
    </row>
    <row r="192" spans="1:9">
      <c r="A192" s="143">
        <v>183</v>
      </c>
      <c r="B192" s="144"/>
      <c r="C192" s="144"/>
      <c r="D192" s="144"/>
      <c r="E192" s="144"/>
      <c r="F192" s="144"/>
      <c r="G192" s="146"/>
      <c r="H192" s="144"/>
      <c r="I192" s="16" t="str">
        <f t="shared" si="7"/>
        <v/>
      </c>
    </row>
    <row r="193" spans="1:9">
      <c r="A193" s="143">
        <v>184</v>
      </c>
      <c r="B193" s="144"/>
      <c r="C193" s="144"/>
      <c r="D193" s="144"/>
      <c r="E193" s="144"/>
      <c r="F193" s="144"/>
      <c r="G193" s="146"/>
      <c r="H193" s="144"/>
      <c r="I193" s="16" t="str">
        <f t="shared" si="7"/>
        <v/>
      </c>
    </row>
    <row r="194" spans="1:9">
      <c r="A194" s="143">
        <v>185</v>
      </c>
      <c r="B194" s="144"/>
      <c r="C194" s="144"/>
      <c r="D194" s="144"/>
      <c r="E194" s="144"/>
      <c r="F194" s="144"/>
      <c r="G194" s="146"/>
      <c r="H194" s="144"/>
      <c r="I194" s="16" t="str">
        <f t="shared" si="7"/>
        <v/>
      </c>
    </row>
    <row r="195" spans="1:9">
      <c r="A195" s="143">
        <v>186</v>
      </c>
      <c r="B195" s="144"/>
      <c r="C195" s="144"/>
      <c r="D195" s="144"/>
      <c r="E195" s="144"/>
      <c r="F195" s="144"/>
      <c r="G195" s="146"/>
      <c r="H195" s="144"/>
      <c r="I195" s="16" t="str">
        <f t="shared" si="7"/>
        <v/>
      </c>
    </row>
    <row r="196" spans="1:9">
      <c r="A196" s="143">
        <v>187</v>
      </c>
      <c r="B196" s="144"/>
      <c r="C196" s="144"/>
      <c r="D196" s="144"/>
      <c r="E196" s="144"/>
      <c r="F196" s="144"/>
      <c r="G196" s="146"/>
      <c r="H196" s="144"/>
      <c r="I196" s="16" t="str">
        <f t="shared" si="7"/>
        <v/>
      </c>
    </row>
    <row r="197" spans="1:9">
      <c r="A197" s="143">
        <v>188</v>
      </c>
      <c r="B197" s="144"/>
      <c r="C197" s="144"/>
      <c r="D197" s="144"/>
      <c r="E197" s="144"/>
      <c r="F197" s="144"/>
      <c r="G197" s="146"/>
      <c r="H197" s="144"/>
      <c r="I197" s="16" t="str">
        <f t="shared" si="7"/>
        <v/>
      </c>
    </row>
    <row r="198" spans="1:9">
      <c r="A198" s="143">
        <v>189</v>
      </c>
      <c r="B198" s="144"/>
      <c r="C198" s="144"/>
      <c r="D198" s="144"/>
      <c r="E198" s="144"/>
      <c r="F198" s="144"/>
      <c r="G198" s="146"/>
      <c r="H198" s="144"/>
      <c r="I198" s="16" t="str">
        <f t="shared" si="7"/>
        <v/>
      </c>
    </row>
    <row r="199" spans="1:9">
      <c r="A199" s="143">
        <v>190</v>
      </c>
      <c r="B199" s="144"/>
      <c r="C199" s="144"/>
      <c r="D199" s="144"/>
      <c r="E199" s="144"/>
      <c r="F199" s="144"/>
      <c r="G199" s="146"/>
      <c r="H199" s="144"/>
      <c r="I199" s="16" t="str">
        <f t="shared" si="7"/>
        <v/>
      </c>
    </row>
    <row r="200" spans="1:9">
      <c r="A200" s="143">
        <v>191</v>
      </c>
      <c r="B200" s="144"/>
      <c r="C200" s="144"/>
      <c r="D200" s="144"/>
      <c r="E200" s="144"/>
      <c r="F200" s="144"/>
      <c r="G200" s="146"/>
      <c r="H200" s="144"/>
      <c r="I200" s="16" t="str">
        <f t="shared" si="7"/>
        <v/>
      </c>
    </row>
    <row r="201" spans="1:9">
      <c r="A201" s="143">
        <v>192</v>
      </c>
      <c r="B201" s="144"/>
      <c r="C201" s="144"/>
      <c r="D201" s="144"/>
      <c r="E201" s="144"/>
      <c r="F201" s="144"/>
      <c r="G201" s="146"/>
      <c r="H201" s="144"/>
      <c r="I201" s="16" t="str">
        <f t="shared" si="7"/>
        <v/>
      </c>
    </row>
    <row r="202" spans="1:9">
      <c r="A202" s="143">
        <v>193</v>
      </c>
      <c r="B202" s="144"/>
      <c r="C202" s="144"/>
      <c r="D202" s="144"/>
      <c r="E202" s="144"/>
      <c r="F202" s="144"/>
      <c r="G202" s="146"/>
      <c r="H202" s="144"/>
      <c r="I202" s="16" t="str">
        <f t="shared" ref="I202:I259" si="8">IF(OR($B202="",$C202="",$F202="",,$G202&lt;an_initial,$G202&gt;an_final,$J202=FALSE),"",HLOOKUP(E202,ii521punctaje,2,FALSE)*H202/K202)</f>
        <v/>
      </c>
    </row>
    <row r="203" spans="1:9">
      <c r="A203" s="143">
        <v>194</v>
      </c>
      <c r="B203" s="144"/>
      <c r="C203" s="144"/>
      <c r="D203" s="144"/>
      <c r="E203" s="144"/>
      <c r="F203" s="144"/>
      <c r="G203" s="146"/>
      <c r="H203" s="144"/>
      <c r="I203" s="16" t="str">
        <f t="shared" si="8"/>
        <v/>
      </c>
    </row>
    <row r="204" spans="1:9">
      <c r="A204" s="143">
        <v>195</v>
      </c>
      <c r="B204" s="144"/>
      <c r="C204" s="144"/>
      <c r="D204" s="144"/>
      <c r="E204" s="144"/>
      <c r="F204" s="144"/>
      <c r="G204" s="146"/>
      <c r="H204" s="144"/>
      <c r="I204" s="16" t="str">
        <f t="shared" si="8"/>
        <v/>
      </c>
    </row>
    <row r="205" spans="1:9">
      <c r="A205" s="143">
        <v>196</v>
      </c>
      <c r="B205" s="144"/>
      <c r="C205" s="144"/>
      <c r="D205" s="144"/>
      <c r="E205" s="144"/>
      <c r="F205" s="144"/>
      <c r="G205" s="146"/>
      <c r="H205" s="144"/>
      <c r="I205" s="16" t="str">
        <f t="shared" si="8"/>
        <v/>
      </c>
    </row>
    <row r="206" spans="1:9">
      <c r="A206" s="143">
        <v>197</v>
      </c>
      <c r="B206" s="144"/>
      <c r="C206" s="144"/>
      <c r="D206" s="144"/>
      <c r="E206" s="144"/>
      <c r="F206" s="144"/>
      <c r="G206" s="146"/>
      <c r="H206" s="144"/>
      <c r="I206" s="16" t="str">
        <f t="shared" si="8"/>
        <v/>
      </c>
    </row>
    <row r="207" spans="1:9">
      <c r="A207" s="143">
        <v>198</v>
      </c>
      <c r="B207" s="144"/>
      <c r="C207" s="144"/>
      <c r="D207" s="144"/>
      <c r="E207" s="144"/>
      <c r="F207" s="144"/>
      <c r="G207" s="146"/>
      <c r="H207" s="144"/>
      <c r="I207" s="16" t="str">
        <f t="shared" si="8"/>
        <v/>
      </c>
    </row>
    <row r="208" spans="1:9">
      <c r="A208" s="143">
        <v>199</v>
      </c>
      <c r="B208" s="144"/>
      <c r="C208" s="144"/>
      <c r="D208" s="144"/>
      <c r="E208" s="144"/>
      <c r="F208" s="144"/>
      <c r="G208" s="146"/>
      <c r="H208" s="144"/>
      <c r="I208" s="16" t="str">
        <f t="shared" si="8"/>
        <v/>
      </c>
    </row>
    <row r="209" spans="1:9">
      <c r="A209" s="143">
        <v>200</v>
      </c>
      <c r="B209" s="144"/>
      <c r="C209" s="144"/>
      <c r="D209" s="144"/>
      <c r="E209" s="144"/>
      <c r="F209" s="144"/>
      <c r="G209" s="146"/>
      <c r="H209" s="144"/>
      <c r="I209" s="16" t="str">
        <f t="shared" si="8"/>
        <v/>
      </c>
    </row>
    <row r="210" spans="1:9">
      <c r="A210" s="143">
        <v>201</v>
      </c>
      <c r="B210" s="144"/>
      <c r="C210" s="144"/>
      <c r="D210" s="144"/>
      <c r="E210" s="144"/>
      <c r="F210" s="144"/>
      <c r="G210" s="146"/>
      <c r="H210" s="144"/>
      <c r="I210" s="16" t="str">
        <f t="shared" si="8"/>
        <v/>
      </c>
    </row>
    <row r="211" spans="1:9">
      <c r="A211" s="143">
        <v>202</v>
      </c>
      <c r="B211" s="144"/>
      <c r="C211" s="144"/>
      <c r="D211" s="144"/>
      <c r="E211" s="144"/>
      <c r="F211" s="144"/>
      <c r="G211" s="146"/>
      <c r="H211" s="144"/>
      <c r="I211" s="16" t="str">
        <f t="shared" si="8"/>
        <v/>
      </c>
    </row>
    <row r="212" spans="1:9">
      <c r="A212" s="143">
        <v>203</v>
      </c>
      <c r="B212" s="144"/>
      <c r="C212" s="144"/>
      <c r="D212" s="144"/>
      <c r="E212" s="144"/>
      <c r="F212" s="144"/>
      <c r="G212" s="146"/>
      <c r="H212" s="144"/>
      <c r="I212" s="16" t="str">
        <f t="shared" si="8"/>
        <v/>
      </c>
    </row>
    <row r="213" spans="1:9">
      <c r="A213" s="143">
        <v>204</v>
      </c>
      <c r="B213" s="144"/>
      <c r="C213" s="144"/>
      <c r="D213" s="144"/>
      <c r="E213" s="144"/>
      <c r="F213" s="144"/>
      <c r="G213" s="146"/>
      <c r="H213" s="144"/>
      <c r="I213" s="16" t="str">
        <f t="shared" si="8"/>
        <v/>
      </c>
    </row>
    <row r="214" spans="1:9">
      <c r="A214" s="143">
        <v>205</v>
      </c>
      <c r="B214" s="144"/>
      <c r="C214" s="144"/>
      <c r="D214" s="144"/>
      <c r="E214" s="144"/>
      <c r="F214" s="144"/>
      <c r="G214" s="146"/>
      <c r="H214" s="144"/>
      <c r="I214" s="16" t="str">
        <f t="shared" si="8"/>
        <v/>
      </c>
    </row>
    <row r="215" spans="1:9">
      <c r="A215" s="143">
        <v>206</v>
      </c>
      <c r="B215" s="144"/>
      <c r="C215" s="144"/>
      <c r="D215" s="144"/>
      <c r="E215" s="144"/>
      <c r="F215" s="144"/>
      <c r="G215" s="146"/>
      <c r="H215" s="144"/>
      <c r="I215" s="16" t="str">
        <f t="shared" si="8"/>
        <v/>
      </c>
    </row>
    <row r="216" spans="1:9">
      <c r="A216" s="143">
        <v>207</v>
      </c>
      <c r="B216" s="144"/>
      <c r="C216" s="144"/>
      <c r="D216" s="144"/>
      <c r="E216" s="144"/>
      <c r="F216" s="144"/>
      <c r="G216" s="146"/>
      <c r="H216" s="144"/>
      <c r="I216" s="16" t="str">
        <f t="shared" si="8"/>
        <v/>
      </c>
    </row>
    <row r="217" spans="1:9">
      <c r="A217" s="143">
        <v>208</v>
      </c>
      <c r="B217" s="144"/>
      <c r="C217" s="144"/>
      <c r="D217" s="144"/>
      <c r="E217" s="144"/>
      <c r="F217" s="144"/>
      <c r="G217" s="146"/>
      <c r="H217" s="144"/>
      <c r="I217" s="16" t="str">
        <f t="shared" si="8"/>
        <v/>
      </c>
    </row>
    <row r="218" spans="1:9">
      <c r="A218" s="143">
        <v>209</v>
      </c>
      <c r="B218" s="144"/>
      <c r="C218" s="144"/>
      <c r="D218" s="144"/>
      <c r="E218" s="144"/>
      <c r="F218" s="144"/>
      <c r="G218" s="146"/>
      <c r="H218" s="144"/>
      <c r="I218" s="16" t="str">
        <f t="shared" si="8"/>
        <v/>
      </c>
    </row>
    <row r="219" spans="1:9">
      <c r="A219" s="143">
        <v>210</v>
      </c>
      <c r="B219" s="144"/>
      <c r="C219" s="144"/>
      <c r="D219" s="144"/>
      <c r="E219" s="144"/>
      <c r="F219" s="144"/>
      <c r="G219" s="146"/>
      <c r="H219" s="144"/>
      <c r="I219" s="16" t="str">
        <f t="shared" si="8"/>
        <v/>
      </c>
    </row>
    <row r="220" spans="1:9">
      <c r="A220" s="143">
        <v>211</v>
      </c>
      <c r="B220" s="144"/>
      <c r="C220" s="144"/>
      <c r="D220" s="144"/>
      <c r="E220" s="144"/>
      <c r="F220" s="144"/>
      <c r="G220" s="146"/>
      <c r="H220" s="144"/>
      <c r="I220" s="16" t="str">
        <f t="shared" si="8"/>
        <v/>
      </c>
    </row>
    <row r="221" spans="1:9">
      <c r="A221" s="143">
        <v>212</v>
      </c>
      <c r="B221" s="144"/>
      <c r="C221" s="144"/>
      <c r="D221" s="144"/>
      <c r="E221" s="144"/>
      <c r="F221" s="144"/>
      <c r="G221" s="146"/>
      <c r="H221" s="144"/>
      <c r="I221" s="16" t="str">
        <f t="shared" si="8"/>
        <v/>
      </c>
    </row>
    <row r="222" spans="1:9">
      <c r="A222" s="143">
        <v>213</v>
      </c>
      <c r="B222" s="144"/>
      <c r="C222" s="144"/>
      <c r="D222" s="144"/>
      <c r="E222" s="144"/>
      <c r="F222" s="144"/>
      <c r="G222" s="146"/>
      <c r="H222" s="144"/>
      <c r="I222" s="16" t="str">
        <f t="shared" si="8"/>
        <v/>
      </c>
    </row>
    <row r="223" spans="1:9">
      <c r="A223" s="143">
        <v>214</v>
      </c>
      <c r="B223" s="144"/>
      <c r="C223" s="144"/>
      <c r="D223" s="144"/>
      <c r="E223" s="144"/>
      <c r="F223" s="144"/>
      <c r="G223" s="146"/>
      <c r="H223" s="144"/>
      <c r="I223" s="16" t="str">
        <f t="shared" si="8"/>
        <v/>
      </c>
    </row>
    <row r="224" spans="1:9">
      <c r="A224" s="143">
        <v>215</v>
      </c>
      <c r="B224" s="144"/>
      <c r="C224" s="144"/>
      <c r="D224" s="144"/>
      <c r="E224" s="144"/>
      <c r="F224" s="144"/>
      <c r="G224" s="146"/>
      <c r="H224" s="144"/>
      <c r="I224" s="16" t="str">
        <f t="shared" si="8"/>
        <v/>
      </c>
    </row>
    <row r="225" spans="1:9">
      <c r="A225" s="143">
        <v>216</v>
      </c>
      <c r="B225" s="144"/>
      <c r="C225" s="144"/>
      <c r="D225" s="144"/>
      <c r="E225" s="144"/>
      <c r="F225" s="144"/>
      <c r="G225" s="146"/>
      <c r="H225" s="144"/>
      <c r="I225" s="16" t="str">
        <f t="shared" si="8"/>
        <v/>
      </c>
    </row>
    <row r="226" spans="1:9">
      <c r="A226" s="143">
        <v>217</v>
      </c>
      <c r="B226" s="144"/>
      <c r="C226" s="144"/>
      <c r="D226" s="144"/>
      <c r="E226" s="144"/>
      <c r="F226" s="144"/>
      <c r="G226" s="146"/>
      <c r="H226" s="144"/>
      <c r="I226" s="16" t="str">
        <f t="shared" si="8"/>
        <v/>
      </c>
    </row>
    <row r="227" spans="1:9">
      <c r="A227" s="143">
        <v>218</v>
      </c>
      <c r="B227" s="144"/>
      <c r="C227" s="144"/>
      <c r="D227" s="144"/>
      <c r="E227" s="144"/>
      <c r="F227" s="144"/>
      <c r="G227" s="146"/>
      <c r="H227" s="144"/>
      <c r="I227" s="16" t="str">
        <f t="shared" si="8"/>
        <v/>
      </c>
    </row>
    <row r="228" spans="1:9">
      <c r="A228" s="143">
        <v>219</v>
      </c>
      <c r="B228" s="144"/>
      <c r="C228" s="144"/>
      <c r="D228" s="144"/>
      <c r="E228" s="144"/>
      <c r="F228" s="144"/>
      <c r="G228" s="146"/>
      <c r="H228" s="144"/>
      <c r="I228" s="16" t="str">
        <f t="shared" si="8"/>
        <v/>
      </c>
    </row>
    <row r="229" spans="1:9">
      <c r="A229" s="143">
        <v>220</v>
      </c>
      <c r="B229" s="144"/>
      <c r="C229" s="144"/>
      <c r="D229" s="144"/>
      <c r="E229" s="144"/>
      <c r="F229" s="144"/>
      <c r="G229" s="146"/>
      <c r="H229" s="144"/>
      <c r="I229" s="16" t="str">
        <f t="shared" si="8"/>
        <v/>
      </c>
    </row>
    <row r="230" spans="1:9">
      <c r="A230" s="143">
        <v>221</v>
      </c>
      <c r="B230" s="144"/>
      <c r="C230" s="144"/>
      <c r="D230" s="144"/>
      <c r="E230" s="144"/>
      <c r="F230" s="144"/>
      <c r="G230" s="146"/>
      <c r="H230" s="144"/>
      <c r="I230" s="16" t="str">
        <f t="shared" si="8"/>
        <v/>
      </c>
    </row>
    <row r="231" spans="1:9">
      <c r="A231" s="143">
        <v>222</v>
      </c>
      <c r="B231" s="144"/>
      <c r="C231" s="144"/>
      <c r="D231" s="144"/>
      <c r="E231" s="144"/>
      <c r="F231" s="144"/>
      <c r="G231" s="146"/>
      <c r="H231" s="144"/>
      <c r="I231" s="16" t="str">
        <f t="shared" si="8"/>
        <v/>
      </c>
    </row>
    <row r="232" spans="1:9">
      <c r="A232" s="143">
        <v>223</v>
      </c>
      <c r="B232" s="144"/>
      <c r="C232" s="144"/>
      <c r="D232" s="144"/>
      <c r="E232" s="144"/>
      <c r="F232" s="144"/>
      <c r="G232" s="146"/>
      <c r="H232" s="144"/>
      <c r="I232" s="16" t="str">
        <f t="shared" si="8"/>
        <v/>
      </c>
    </row>
    <row r="233" spans="1:9">
      <c r="A233" s="143">
        <v>224</v>
      </c>
      <c r="B233" s="144"/>
      <c r="C233" s="144"/>
      <c r="D233" s="144"/>
      <c r="E233" s="144"/>
      <c r="F233" s="144"/>
      <c r="G233" s="146"/>
      <c r="H233" s="144"/>
      <c r="I233" s="16" t="str">
        <f t="shared" si="8"/>
        <v/>
      </c>
    </row>
    <row r="234" spans="1:9">
      <c r="A234" s="143">
        <v>225</v>
      </c>
      <c r="B234" s="144"/>
      <c r="C234" s="144"/>
      <c r="D234" s="144"/>
      <c r="E234" s="144"/>
      <c r="F234" s="144"/>
      <c r="G234" s="146"/>
      <c r="H234" s="144"/>
      <c r="I234" s="16" t="str">
        <f t="shared" si="8"/>
        <v/>
      </c>
    </row>
    <row r="235" spans="1:9">
      <c r="A235" s="143">
        <v>226</v>
      </c>
      <c r="B235" s="144"/>
      <c r="C235" s="144"/>
      <c r="D235" s="144"/>
      <c r="E235" s="144"/>
      <c r="F235" s="144"/>
      <c r="G235" s="146"/>
      <c r="H235" s="144"/>
      <c r="I235" s="16" t="str">
        <f t="shared" si="8"/>
        <v/>
      </c>
    </row>
    <row r="236" spans="1:9">
      <c r="A236" s="143">
        <v>227</v>
      </c>
      <c r="B236" s="144"/>
      <c r="C236" s="144"/>
      <c r="D236" s="144"/>
      <c r="E236" s="144"/>
      <c r="F236" s="144"/>
      <c r="G236" s="146"/>
      <c r="H236" s="144"/>
      <c r="I236" s="16" t="str">
        <f t="shared" si="8"/>
        <v/>
      </c>
    </row>
    <row r="237" spans="1:9">
      <c r="A237" s="143">
        <v>228</v>
      </c>
      <c r="B237" s="144"/>
      <c r="C237" s="144"/>
      <c r="D237" s="144"/>
      <c r="E237" s="144"/>
      <c r="F237" s="144"/>
      <c r="G237" s="146"/>
      <c r="H237" s="144"/>
      <c r="I237" s="16" t="str">
        <f t="shared" si="8"/>
        <v/>
      </c>
    </row>
    <row r="238" spans="1:9">
      <c r="A238" s="143">
        <v>229</v>
      </c>
      <c r="B238" s="144"/>
      <c r="C238" s="144"/>
      <c r="D238" s="144"/>
      <c r="E238" s="144"/>
      <c r="F238" s="144"/>
      <c r="G238" s="146"/>
      <c r="H238" s="144"/>
      <c r="I238" s="16" t="str">
        <f t="shared" si="8"/>
        <v/>
      </c>
    </row>
    <row r="239" spans="1:9">
      <c r="A239" s="143">
        <v>230</v>
      </c>
      <c r="B239" s="144"/>
      <c r="C239" s="144"/>
      <c r="D239" s="144"/>
      <c r="E239" s="144"/>
      <c r="F239" s="144"/>
      <c r="G239" s="146"/>
      <c r="H239" s="144"/>
      <c r="I239" s="16" t="str">
        <f t="shared" si="8"/>
        <v/>
      </c>
    </row>
    <row r="240" spans="1:9">
      <c r="A240" s="143">
        <v>231</v>
      </c>
      <c r="B240" s="144"/>
      <c r="C240" s="144"/>
      <c r="D240" s="144"/>
      <c r="E240" s="144"/>
      <c r="F240" s="144"/>
      <c r="G240" s="146"/>
      <c r="H240" s="144"/>
      <c r="I240" s="16" t="str">
        <f t="shared" si="8"/>
        <v/>
      </c>
    </row>
    <row r="241" spans="1:9">
      <c r="A241" s="143">
        <v>232</v>
      </c>
      <c r="B241" s="144"/>
      <c r="C241" s="144"/>
      <c r="D241" s="144"/>
      <c r="E241" s="144"/>
      <c r="F241" s="144"/>
      <c r="G241" s="146"/>
      <c r="H241" s="144"/>
      <c r="I241" s="16" t="str">
        <f t="shared" si="8"/>
        <v/>
      </c>
    </row>
    <row r="242" spans="1:9">
      <c r="A242" s="143">
        <v>233</v>
      </c>
      <c r="B242" s="144"/>
      <c r="C242" s="144"/>
      <c r="D242" s="144"/>
      <c r="E242" s="144"/>
      <c r="F242" s="144"/>
      <c r="G242" s="146"/>
      <c r="H242" s="144"/>
      <c r="I242" s="16" t="str">
        <f t="shared" si="8"/>
        <v/>
      </c>
    </row>
    <row r="243" spans="1:9">
      <c r="A243" s="143">
        <v>234</v>
      </c>
      <c r="B243" s="144"/>
      <c r="C243" s="144"/>
      <c r="D243" s="144"/>
      <c r="E243" s="144"/>
      <c r="F243" s="144"/>
      <c r="G243" s="146"/>
      <c r="H243" s="144"/>
      <c r="I243" s="16" t="str">
        <f t="shared" si="8"/>
        <v/>
      </c>
    </row>
    <row r="244" spans="1:9">
      <c r="A244" s="143">
        <v>235</v>
      </c>
      <c r="B244" s="144"/>
      <c r="C244" s="144"/>
      <c r="D244" s="144"/>
      <c r="E244" s="144"/>
      <c r="F244" s="144"/>
      <c r="G244" s="146"/>
      <c r="H244" s="144"/>
      <c r="I244" s="16" t="str">
        <f t="shared" si="8"/>
        <v/>
      </c>
    </row>
    <row r="245" spans="1:9">
      <c r="A245" s="143">
        <v>236</v>
      </c>
      <c r="B245" s="144"/>
      <c r="C245" s="144"/>
      <c r="D245" s="144"/>
      <c r="E245" s="144"/>
      <c r="F245" s="144"/>
      <c r="G245" s="146"/>
      <c r="H245" s="144"/>
      <c r="I245" s="16" t="str">
        <f t="shared" si="8"/>
        <v/>
      </c>
    </row>
    <row r="246" spans="1:9">
      <c r="A246" s="143">
        <v>237</v>
      </c>
      <c r="B246" s="144"/>
      <c r="C246" s="144"/>
      <c r="D246" s="144"/>
      <c r="E246" s="144"/>
      <c r="F246" s="144"/>
      <c r="G246" s="146"/>
      <c r="H246" s="144"/>
      <c r="I246" s="16" t="str">
        <f t="shared" si="8"/>
        <v/>
      </c>
    </row>
    <row r="247" spans="1:9">
      <c r="A247" s="143">
        <v>238</v>
      </c>
      <c r="B247" s="144"/>
      <c r="C247" s="144"/>
      <c r="D247" s="144"/>
      <c r="E247" s="144"/>
      <c r="F247" s="144"/>
      <c r="G247" s="146"/>
      <c r="H247" s="144"/>
      <c r="I247" s="16" t="str">
        <f t="shared" si="8"/>
        <v/>
      </c>
    </row>
    <row r="248" spans="1:9">
      <c r="A248" s="143">
        <v>239</v>
      </c>
      <c r="B248" s="144"/>
      <c r="C248" s="144"/>
      <c r="D248" s="144"/>
      <c r="E248" s="144"/>
      <c r="F248" s="144"/>
      <c r="G248" s="146"/>
      <c r="H248" s="144"/>
      <c r="I248" s="16" t="str">
        <f t="shared" si="8"/>
        <v/>
      </c>
    </row>
    <row r="249" spans="1:9">
      <c r="A249" s="143">
        <v>240</v>
      </c>
      <c r="B249" s="144"/>
      <c r="C249" s="144"/>
      <c r="D249" s="144"/>
      <c r="E249" s="144"/>
      <c r="F249" s="144"/>
      <c r="G249" s="146"/>
      <c r="H249" s="144"/>
      <c r="I249" s="16" t="str">
        <f t="shared" si="8"/>
        <v/>
      </c>
    </row>
    <row r="250" spans="1:9">
      <c r="A250" s="143">
        <v>241</v>
      </c>
      <c r="B250" s="144"/>
      <c r="C250" s="144"/>
      <c r="D250" s="144"/>
      <c r="E250" s="144"/>
      <c r="F250" s="144"/>
      <c r="G250" s="146"/>
      <c r="H250" s="144"/>
      <c r="I250" s="16" t="str">
        <f t="shared" si="8"/>
        <v/>
      </c>
    </row>
    <row r="251" spans="1:9">
      <c r="A251" s="143">
        <v>242</v>
      </c>
      <c r="B251" s="144"/>
      <c r="C251" s="144"/>
      <c r="D251" s="144"/>
      <c r="E251" s="144"/>
      <c r="F251" s="144"/>
      <c r="G251" s="146"/>
      <c r="H251" s="144"/>
      <c r="I251" s="16" t="str">
        <f t="shared" si="8"/>
        <v/>
      </c>
    </row>
    <row r="252" spans="1:9">
      <c r="A252" s="143">
        <v>243</v>
      </c>
      <c r="B252" s="144"/>
      <c r="C252" s="144"/>
      <c r="D252" s="144"/>
      <c r="E252" s="144"/>
      <c r="F252" s="144"/>
      <c r="G252" s="146"/>
      <c r="H252" s="144"/>
      <c r="I252" s="16" t="str">
        <f t="shared" si="8"/>
        <v/>
      </c>
    </row>
    <row r="253" spans="1:9">
      <c r="A253" s="143">
        <v>244</v>
      </c>
      <c r="B253" s="144"/>
      <c r="C253" s="144"/>
      <c r="D253" s="144"/>
      <c r="E253" s="144"/>
      <c r="F253" s="144"/>
      <c r="G253" s="146"/>
      <c r="H253" s="144"/>
      <c r="I253" s="16" t="str">
        <f t="shared" si="8"/>
        <v/>
      </c>
    </row>
    <row r="254" spans="1:9">
      <c r="A254" s="143">
        <v>245</v>
      </c>
      <c r="B254" s="144"/>
      <c r="C254" s="144"/>
      <c r="D254" s="144"/>
      <c r="E254" s="144"/>
      <c r="F254" s="144"/>
      <c r="G254" s="146"/>
      <c r="H254" s="144"/>
      <c r="I254" s="16" t="str">
        <f t="shared" si="8"/>
        <v/>
      </c>
    </row>
    <row r="255" spans="1:9">
      <c r="A255" s="143">
        <v>246</v>
      </c>
      <c r="B255" s="144"/>
      <c r="C255" s="144"/>
      <c r="D255" s="144"/>
      <c r="E255" s="144"/>
      <c r="F255" s="144"/>
      <c r="G255" s="146"/>
      <c r="H255" s="144"/>
      <c r="I255" s="16" t="str">
        <f t="shared" si="8"/>
        <v/>
      </c>
    </row>
    <row r="256" spans="1:9">
      <c r="A256" s="143">
        <v>247</v>
      </c>
      <c r="B256" s="144"/>
      <c r="C256" s="144"/>
      <c r="D256" s="144"/>
      <c r="E256" s="144"/>
      <c r="F256" s="144"/>
      <c r="G256" s="146"/>
      <c r="H256" s="144"/>
      <c r="I256" s="16" t="str">
        <f t="shared" si="8"/>
        <v/>
      </c>
    </row>
    <row r="257" spans="1:9">
      <c r="A257" s="143">
        <v>248</v>
      </c>
      <c r="B257" s="144"/>
      <c r="C257" s="144"/>
      <c r="D257" s="144"/>
      <c r="E257" s="144"/>
      <c r="F257" s="144"/>
      <c r="G257" s="146"/>
      <c r="H257" s="144"/>
      <c r="I257" s="16" t="str">
        <f t="shared" si="8"/>
        <v/>
      </c>
    </row>
    <row r="258" spans="1:9">
      <c r="A258" s="143">
        <v>249</v>
      </c>
      <c r="B258" s="144"/>
      <c r="C258" s="144"/>
      <c r="D258" s="144"/>
      <c r="E258" s="144"/>
      <c r="F258" s="144"/>
      <c r="G258" s="146"/>
      <c r="H258" s="144"/>
      <c r="I258" s="16" t="str">
        <f t="shared" si="8"/>
        <v/>
      </c>
    </row>
    <row r="259" spans="1:9">
      <c r="A259" s="143">
        <v>250</v>
      </c>
      <c r="B259" s="144"/>
      <c r="C259" s="144"/>
      <c r="D259" s="144"/>
      <c r="E259" s="144"/>
      <c r="F259" s="144"/>
      <c r="G259" s="146"/>
      <c r="H259" s="144"/>
      <c r="I259" s="16" t="str">
        <f t="shared" si="8"/>
        <v/>
      </c>
    </row>
  </sheetData>
  <sheetProtection algorithmName="SHA-512" hashValue="dMh0fU6iVAAz1blUgPrdBBGH+GGi3mb0shke0Xy8rWfquTq57AedwvnXAxBYtFMsYN1TUMn5coF2Ch7cTmajsg==" saltValue="yNoAunft3Q2kSmkUmxH3Ng=="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61"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topLeftCell="B1" zoomScaleNormal="100" workbookViewId="0">
      <selection activeCell="D12" sqref="D12"/>
    </sheetView>
  </sheetViews>
  <sheetFormatPr defaultColWidth="9.08984375" defaultRowHeight="15.5"/>
  <cols>
    <col min="1" max="1" width="5.6328125" style="60" customWidth="1"/>
    <col min="2" max="4" width="35.6328125" style="64" customWidth="1"/>
    <col min="5" max="5" width="45.08984375" style="64" customWidth="1"/>
    <col min="6" max="6" width="10.6328125" style="69" customWidth="1"/>
    <col min="7" max="7" width="17.6328125" style="64" customWidth="1"/>
    <col min="8" max="8" width="9.08984375" style="71" hidden="1" customWidth="1"/>
    <col min="9" max="9" width="9.08984375" style="64" hidden="1" customWidth="1"/>
    <col min="10" max="19" width="9.08984375" style="64" customWidth="1"/>
    <col min="20" max="16384" width="9.08984375" style="64"/>
  </cols>
  <sheetData>
    <row r="1" spans="1:9" s="60" customFormat="1">
      <c r="A1" s="59" t="s">
        <v>483</v>
      </c>
      <c r="F1" s="61"/>
      <c r="G1" s="63"/>
      <c r="H1" s="289"/>
    </row>
    <row r="2" spans="1:9" s="60" customFormat="1">
      <c r="A2" s="59" t="s">
        <v>945</v>
      </c>
      <c r="F2" s="61"/>
      <c r="G2" s="63"/>
      <c r="H2" s="289"/>
    </row>
    <row r="3" spans="1:9" s="60" customFormat="1">
      <c r="A3" s="59"/>
      <c r="F3" s="61"/>
      <c r="G3" s="63"/>
      <c r="H3" s="289"/>
    </row>
    <row r="4" spans="1:9">
      <c r="A4" s="554" t="s">
        <v>905</v>
      </c>
      <c r="B4" s="554"/>
      <c r="C4" s="554"/>
      <c r="D4" s="554"/>
      <c r="E4" s="554"/>
      <c r="F4" s="554"/>
      <c r="G4" s="554"/>
      <c r="H4" s="291"/>
    </row>
    <row r="5" spans="1:9">
      <c r="A5" s="554" t="s">
        <v>950</v>
      </c>
      <c r="B5" s="554"/>
      <c r="C5" s="554"/>
      <c r="D5" s="554"/>
      <c r="E5" s="554"/>
      <c r="F5" s="554"/>
      <c r="G5" s="554"/>
    </row>
    <row r="6" spans="1:9" ht="13.5" customHeight="1">
      <c r="F6" s="64"/>
      <c r="G6" s="347" t="str">
        <f>CONCATENATE(functie," ",nume_candidat)</f>
        <v>Șef de lucrări Cristina-Maria POVIAN</v>
      </c>
    </row>
    <row r="7" spans="1:9" ht="18.75" customHeight="1">
      <c r="A7" s="551" t="s">
        <v>338</v>
      </c>
      <c r="B7" s="551" t="s">
        <v>0</v>
      </c>
      <c r="C7" s="551" t="s">
        <v>955</v>
      </c>
      <c r="D7" s="551" t="s">
        <v>1059</v>
      </c>
      <c r="E7" s="551" t="s">
        <v>1027</v>
      </c>
      <c r="F7" s="557" t="s">
        <v>2</v>
      </c>
      <c r="G7" s="612" t="s">
        <v>544</v>
      </c>
      <c r="H7" s="558" t="s">
        <v>541</v>
      </c>
      <c r="I7" s="559" t="s">
        <v>551</v>
      </c>
    </row>
    <row r="8" spans="1:9" ht="46.5" customHeight="1">
      <c r="A8" s="551"/>
      <c r="B8" s="551"/>
      <c r="C8" s="551"/>
      <c r="D8" s="551"/>
      <c r="E8" s="551"/>
      <c r="F8" s="557"/>
      <c r="G8" s="613"/>
      <c r="H8" s="558"/>
      <c r="I8" s="559"/>
    </row>
    <row r="9" spans="1:9">
      <c r="A9" s="88"/>
      <c r="B9" s="65"/>
      <c r="C9" s="65"/>
      <c r="D9" s="65"/>
      <c r="E9" s="65"/>
      <c r="F9" s="30"/>
      <c r="G9" s="148">
        <f>SUMIF(G10:G1010,"&gt;0")</f>
        <v>0</v>
      </c>
      <c r="H9" s="298"/>
    </row>
    <row r="10" spans="1:9">
      <c r="A10" s="37">
        <v>1</v>
      </c>
      <c r="B10" s="7"/>
      <c r="C10" s="7"/>
      <c r="D10" s="380"/>
      <c r="E10" s="7" t="s">
        <v>954</v>
      </c>
      <c r="F10" s="505"/>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c r="A11" s="37">
        <v>2</v>
      </c>
      <c r="B11" s="7"/>
      <c r="C11" s="7"/>
      <c r="D11" s="380"/>
      <c r="E11" s="7"/>
      <c r="F11" s="505"/>
      <c r="G11" s="16" t="str">
        <f t="shared" si="0"/>
        <v/>
      </c>
      <c r="H11" s="349" t="b">
        <f t="shared" si="1"/>
        <v>0</v>
      </c>
      <c r="I11" s="350">
        <f t="shared" si="2"/>
        <v>1</v>
      </c>
    </row>
    <row r="12" spans="1:9">
      <c r="A12" s="37">
        <v>3</v>
      </c>
      <c r="B12" s="6"/>
      <c r="C12" s="7"/>
      <c r="D12" s="380"/>
      <c r="E12" s="7"/>
      <c r="F12" s="505"/>
      <c r="G12" s="16" t="str">
        <f t="shared" si="0"/>
        <v/>
      </c>
      <c r="H12" s="349" t="b">
        <f t="shared" si="1"/>
        <v>0</v>
      </c>
      <c r="I12" s="350">
        <f t="shared" si="2"/>
        <v>1</v>
      </c>
    </row>
    <row r="13" spans="1:9">
      <c r="A13" s="37">
        <v>4</v>
      </c>
      <c r="B13" s="6"/>
      <c r="C13" s="6"/>
      <c r="D13" s="6"/>
      <c r="E13" s="6"/>
      <c r="F13" s="216"/>
      <c r="G13" s="16" t="str">
        <f t="shared" si="0"/>
        <v/>
      </c>
      <c r="H13" s="349" t="b">
        <f t="shared" si="1"/>
        <v>0</v>
      </c>
      <c r="I13" s="350">
        <f t="shared" si="2"/>
        <v>1</v>
      </c>
    </row>
    <row r="14" spans="1:9">
      <c r="A14" s="37">
        <v>5</v>
      </c>
      <c r="B14" s="6"/>
      <c r="C14" s="6"/>
      <c r="D14" s="6"/>
      <c r="E14" s="6"/>
      <c r="F14" s="216"/>
      <c r="G14" s="16" t="str">
        <f t="shared" si="0"/>
        <v/>
      </c>
      <c r="H14" s="349" t="b">
        <f t="shared" si="1"/>
        <v>0</v>
      </c>
      <c r="I14" s="350">
        <f t="shared" si="2"/>
        <v>1</v>
      </c>
    </row>
    <row r="15" spans="1:9">
      <c r="A15" s="37">
        <v>6</v>
      </c>
      <c r="B15" s="6"/>
      <c r="C15" s="6"/>
      <c r="D15" s="6"/>
      <c r="E15" s="6"/>
      <c r="F15" s="216"/>
      <c r="G15" s="16" t="str">
        <f t="shared" si="0"/>
        <v/>
      </c>
      <c r="H15" s="349" t="b">
        <f t="shared" si="1"/>
        <v>0</v>
      </c>
      <c r="I15" s="350">
        <f t="shared" si="2"/>
        <v>1</v>
      </c>
    </row>
    <row r="16" spans="1:9">
      <c r="A16" s="37">
        <v>7</v>
      </c>
      <c r="B16" s="6"/>
      <c r="C16" s="6"/>
      <c r="D16" s="6"/>
      <c r="E16" s="6"/>
      <c r="F16" s="216"/>
      <c r="G16" s="16" t="str">
        <f t="shared" si="0"/>
        <v/>
      </c>
      <c r="H16" s="349" t="b">
        <f t="shared" si="1"/>
        <v>0</v>
      </c>
      <c r="I16" s="350">
        <f t="shared" si="2"/>
        <v>1</v>
      </c>
    </row>
    <row r="17" spans="1:9">
      <c r="A17" s="37">
        <v>8</v>
      </c>
      <c r="B17" s="6"/>
      <c r="C17" s="6"/>
      <c r="D17" s="6"/>
      <c r="E17" s="6"/>
      <c r="F17" s="216"/>
      <c r="G17" s="16" t="str">
        <f t="shared" si="0"/>
        <v/>
      </c>
      <c r="H17" s="349" t="b">
        <f t="shared" si="1"/>
        <v>0</v>
      </c>
      <c r="I17" s="350">
        <f t="shared" si="2"/>
        <v>1</v>
      </c>
    </row>
    <row r="18" spans="1:9">
      <c r="A18" s="37">
        <v>9</v>
      </c>
      <c r="B18" s="6"/>
      <c r="C18" s="6"/>
      <c r="D18" s="6"/>
      <c r="E18" s="6"/>
      <c r="F18" s="216"/>
      <c r="G18" s="16" t="str">
        <f t="shared" si="0"/>
        <v/>
      </c>
      <c r="H18" s="349" t="b">
        <f t="shared" si="1"/>
        <v>0</v>
      </c>
      <c r="I18" s="350">
        <f t="shared" si="2"/>
        <v>1</v>
      </c>
    </row>
    <row r="19" spans="1:9">
      <c r="A19" s="37">
        <v>10</v>
      </c>
      <c r="B19" s="6"/>
      <c r="C19" s="6"/>
      <c r="D19" s="6"/>
      <c r="E19" s="6"/>
      <c r="F19" s="216"/>
      <c r="G19" s="16" t="str">
        <f t="shared" si="0"/>
        <v/>
      </c>
      <c r="H19" s="349" t="b">
        <f t="shared" si="1"/>
        <v>0</v>
      </c>
      <c r="I19" s="350">
        <f t="shared" si="2"/>
        <v>1</v>
      </c>
    </row>
    <row r="20" spans="1:9">
      <c r="A20" s="37">
        <v>11</v>
      </c>
      <c r="B20" s="6"/>
      <c r="C20" s="6"/>
      <c r="D20" s="6"/>
      <c r="E20" s="6"/>
      <c r="F20" s="216"/>
      <c r="G20" s="16" t="str">
        <f t="shared" si="0"/>
        <v/>
      </c>
      <c r="H20" s="349" t="b">
        <f t="shared" si="1"/>
        <v>0</v>
      </c>
      <c r="I20" s="350">
        <f t="shared" si="2"/>
        <v>1</v>
      </c>
    </row>
    <row r="21" spans="1:9">
      <c r="A21" s="37">
        <v>12</v>
      </c>
      <c r="B21" s="6"/>
      <c r="C21" s="6"/>
      <c r="D21" s="6"/>
      <c r="E21" s="6"/>
      <c r="F21" s="216"/>
      <c r="G21" s="16" t="str">
        <f t="shared" si="0"/>
        <v/>
      </c>
      <c r="H21" s="349" t="b">
        <f t="shared" si="1"/>
        <v>0</v>
      </c>
      <c r="I21" s="350">
        <f t="shared" si="2"/>
        <v>1</v>
      </c>
    </row>
    <row r="22" spans="1:9">
      <c r="A22" s="37">
        <v>13</v>
      </c>
      <c r="B22" s="6"/>
      <c r="C22" s="6"/>
      <c r="D22" s="6"/>
      <c r="E22" s="6"/>
      <c r="F22" s="216"/>
      <c r="G22" s="16" t="str">
        <f t="shared" si="0"/>
        <v/>
      </c>
      <c r="H22" s="349" t="b">
        <f t="shared" si="1"/>
        <v>0</v>
      </c>
      <c r="I22" s="350">
        <f t="shared" si="2"/>
        <v>1</v>
      </c>
    </row>
    <row r="23" spans="1:9">
      <c r="A23" s="37">
        <v>14</v>
      </c>
      <c r="B23" s="6"/>
      <c r="C23" s="6"/>
      <c r="D23" s="6"/>
      <c r="E23" s="6"/>
      <c r="F23" s="216"/>
      <c r="G23" s="16" t="str">
        <f t="shared" si="0"/>
        <v/>
      </c>
      <c r="H23" s="349" t="b">
        <f t="shared" si="1"/>
        <v>0</v>
      </c>
      <c r="I23" s="350">
        <f t="shared" si="2"/>
        <v>1</v>
      </c>
    </row>
    <row r="24" spans="1:9">
      <c r="A24" s="37">
        <v>15</v>
      </c>
      <c r="B24" s="6"/>
      <c r="C24" s="6"/>
      <c r="D24" s="6"/>
      <c r="E24" s="6"/>
      <c r="F24" s="216"/>
      <c r="G24" s="16" t="str">
        <f t="shared" si="0"/>
        <v/>
      </c>
      <c r="H24" s="349" t="b">
        <f t="shared" si="1"/>
        <v>0</v>
      </c>
      <c r="I24" s="350">
        <f t="shared" si="2"/>
        <v>1</v>
      </c>
    </row>
    <row r="25" spans="1:9">
      <c r="A25" s="37">
        <v>16</v>
      </c>
      <c r="B25" s="6"/>
      <c r="C25" s="6"/>
      <c r="D25" s="6"/>
      <c r="E25" s="6"/>
      <c r="F25" s="216"/>
      <c r="G25" s="16" t="str">
        <f t="shared" si="0"/>
        <v/>
      </c>
      <c r="H25" s="349" t="b">
        <f t="shared" si="1"/>
        <v>0</v>
      </c>
      <c r="I25" s="350">
        <f t="shared" si="2"/>
        <v>1</v>
      </c>
    </row>
    <row r="26" spans="1:9">
      <c r="A26" s="37">
        <v>17</v>
      </c>
      <c r="B26" s="6"/>
      <c r="C26" s="6"/>
      <c r="D26" s="6"/>
      <c r="E26" s="6"/>
      <c r="F26" s="216"/>
      <c r="G26" s="16" t="str">
        <f t="shared" si="0"/>
        <v/>
      </c>
      <c r="H26" s="349" t="b">
        <f t="shared" si="1"/>
        <v>0</v>
      </c>
      <c r="I26" s="350">
        <f t="shared" si="2"/>
        <v>1</v>
      </c>
    </row>
    <row r="27" spans="1:9">
      <c r="A27" s="37">
        <v>18</v>
      </c>
      <c r="B27" s="6"/>
      <c r="C27" s="6"/>
      <c r="D27" s="6"/>
      <c r="E27" s="6"/>
      <c r="F27" s="216"/>
      <c r="G27" s="16" t="str">
        <f t="shared" si="0"/>
        <v/>
      </c>
      <c r="H27" s="349" t="b">
        <f t="shared" si="1"/>
        <v>0</v>
      </c>
      <c r="I27" s="350">
        <f t="shared" si="2"/>
        <v>1</v>
      </c>
    </row>
    <row r="28" spans="1:9">
      <c r="A28" s="37">
        <v>19</v>
      </c>
      <c r="B28" s="6"/>
      <c r="C28" s="6"/>
      <c r="D28" s="6"/>
      <c r="E28" s="6"/>
      <c r="F28" s="216"/>
      <c r="G28" s="16" t="str">
        <f t="shared" si="0"/>
        <v/>
      </c>
      <c r="H28" s="349" t="b">
        <f t="shared" si="1"/>
        <v>0</v>
      </c>
      <c r="I28" s="350">
        <f t="shared" si="2"/>
        <v>1</v>
      </c>
    </row>
    <row r="29" spans="1:9">
      <c r="A29" s="37">
        <v>20</v>
      </c>
      <c r="B29" s="6"/>
      <c r="C29" s="6"/>
      <c r="D29" s="6"/>
      <c r="E29" s="6"/>
      <c r="F29" s="216"/>
      <c r="G29" s="16" t="str">
        <f t="shared" si="0"/>
        <v/>
      </c>
      <c r="H29" s="349" t="b">
        <f t="shared" si="1"/>
        <v>0</v>
      </c>
      <c r="I29" s="350">
        <f t="shared" si="2"/>
        <v>1</v>
      </c>
    </row>
    <row r="30" spans="1:9">
      <c r="A30" s="37">
        <v>21</v>
      </c>
      <c r="B30" s="6"/>
      <c r="C30" s="6"/>
      <c r="D30" s="6"/>
      <c r="E30" s="6"/>
      <c r="F30" s="216"/>
      <c r="G30" s="16" t="str">
        <f t="shared" si="0"/>
        <v/>
      </c>
      <c r="H30" s="349" t="b">
        <f t="shared" si="1"/>
        <v>0</v>
      </c>
      <c r="I30" s="350">
        <f t="shared" si="2"/>
        <v>1</v>
      </c>
    </row>
    <row r="31" spans="1:9">
      <c r="A31" s="37">
        <v>22</v>
      </c>
      <c r="B31" s="6"/>
      <c r="C31" s="6"/>
      <c r="D31" s="6"/>
      <c r="E31" s="6"/>
      <c r="F31" s="216"/>
      <c r="G31" s="16" t="str">
        <f t="shared" si="0"/>
        <v/>
      </c>
      <c r="H31" s="349" t="b">
        <f t="shared" si="1"/>
        <v>0</v>
      </c>
      <c r="I31" s="350">
        <f t="shared" si="2"/>
        <v>1</v>
      </c>
    </row>
    <row r="32" spans="1:9">
      <c r="A32" s="37">
        <v>23</v>
      </c>
      <c r="B32" s="6"/>
      <c r="C32" s="6"/>
      <c r="D32" s="6"/>
      <c r="E32" s="6"/>
      <c r="F32" s="216"/>
      <c r="G32" s="16" t="str">
        <f t="shared" si="0"/>
        <v/>
      </c>
      <c r="H32" s="349" t="b">
        <f t="shared" si="1"/>
        <v>0</v>
      </c>
      <c r="I32" s="350">
        <f t="shared" si="2"/>
        <v>1</v>
      </c>
    </row>
    <row r="33" spans="1:9">
      <c r="A33" s="37">
        <v>24</v>
      </c>
      <c r="B33" s="6"/>
      <c r="C33" s="6"/>
      <c r="D33" s="6"/>
      <c r="E33" s="6"/>
      <c r="F33" s="216"/>
      <c r="G33" s="16" t="str">
        <f t="shared" si="0"/>
        <v/>
      </c>
      <c r="H33" s="349" t="b">
        <f t="shared" si="1"/>
        <v>0</v>
      </c>
      <c r="I33" s="350">
        <f t="shared" si="2"/>
        <v>1</v>
      </c>
    </row>
    <row r="34" spans="1:9">
      <c r="A34" s="37">
        <v>25</v>
      </c>
      <c r="B34" s="6"/>
      <c r="C34" s="6"/>
      <c r="D34" s="6"/>
      <c r="E34" s="6"/>
      <c r="F34" s="216"/>
      <c r="G34" s="16" t="str">
        <f t="shared" si="0"/>
        <v/>
      </c>
      <c r="H34" s="349" t="b">
        <f t="shared" si="1"/>
        <v>0</v>
      </c>
      <c r="I34" s="350">
        <f t="shared" si="2"/>
        <v>1</v>
      </c>
    </row>
    <row r="35" spans="1:9">
      <c r="A35" s="37">
        <v>26</v>
      </c>
      <c r="B35" s="6"/>
      <c r="C35" s="6"/>
      <c r="D35" s="6"/>
      <c r="E35" s="6"/>
      <c r="F35" s="216"/>
      <c r="G35" s="16" t="str">
        <f t="shared" si="0"/>
        <v/>
      </c>
      <c r="H35" s="349" t="b">
        <f t="shared" si="1"/>
        <v>0</v>
      </c>
      <c r="I35" s="350">
        <f t="shared" si="2"/>
        <v>1</v>
      </c>
    </row>
    <row r="36" spans="1:9">
      <c r="A36" s="37">
        <v>27</v>
      </c>
      <c r="B36" s="6"/>
      <c r="C36" s="6"/>
      <c r="D36" s="6"/>
      <c r="E36" s="6"/>
      <c r="F36" s="216"/>
      <c r="G36" s="16" t="str">
        <f t="shared" si="0"/>
        <v/>
      </c>
      <c r="H36" s="349" t="b">
        <f t="shared" si="1"/>
        <v>0</v>
      </c>
      <c r="I36" s="350">
        <f t="shared" si="2"/>
        <v>1</v>
      </c>
    </row>
    <row r="37" spans="1:9">
      <c r="A37" s="37">
        <v>28</v>
      </c>
      <c r="B37" s="6"/>
      <c r="C37" s="6"/>
      <c r="D37" s="6"/>
      <c r="E37" s="6"/>
      <c r="F37" s="216"/>
      <c r="G37" s="16" t="str">
        <f t="shared" si="0"/>
        <v/>
      </c>
      <c r="H37" s="349" t="b">
        <f t="shared" si="1"/>
        <v>0</v>
      </c>
      <c r="I37" s="350">
        <f t="shared" si="2"/>
        <v>1</v>
      </c>
    </row>
    <row r="38" spans="1:9">
      <c r="A38" s="37">
        <v>29</v>
      </c>
      <c r="B38" s="6"/>
      <c r="C38" s="6"/>
      <c r="D38" s="6"/>
      <c r="E38" s="6"/>
      <c r="F38" s="216"/>
      <c r="G38" s="16" t="str">
        <f t="shared" si="0"/>
        <v/>
      </c>
      <c r="H38" s="349" t="b">
        <f t="shared" si="1"/>
        <v>0</v>
      </c>
      <c r="I38" s="350">
        <f t="shared" si="2"/>
        <v>1</v>
      </c>
    </row>
    <row r="39" spans="1:9">
      <c r="A39" s="37">
        <v>30</v>
      </c>
      <c r="B39" s="6"/>
      <c r="C39" s="6"/>
      <c r="D39" s="6"/>
      <c r="E39" s="6"/>
      <c r="F39" s="216"/>
      <c r="G39" s="16" t="str">
        <f t="shared" si="0"/>
        <v/>
      </c>
      <c r="H39" s="349" t="b">
        <f t="shared" si="1"/>
        <v>0</v>
      </c>
      <c r="I39" s="350">
        <f t="shared" si="2"/>
        <v>1</v>
      </c>
    </row>
    <row r="40" spans="1:9">
      <c r="A40" s="37">
        <v>31</v>
      </c>
      <c r="B40" s="6"/>
      <c r="C40" s="6"/>
      <c r="D40" s="6"/>
      <c r="E40" s="6"/>
      <c r="F40" s="216"/>
      <c r="G40" s="16" t="str">
        <f t="shared" si="0"/>
        <v/>
      </c>
      <c r="H40" s="349" t="b">
        <f t="shared" si="1"/>
        <v>0</v>
      </c>
      <c r="I40" s="350">
        <f t="shared" si="2"/>
        <v>1</v>
      </c>
    </row>
    <row r="41" spans="1:9">
      <c r="A41" s="37">
        <v>32</v>
      </c>
      <c r="B41" s="6"/>
      <c r="C41" s="6"/>
      <c r="D41" s="6"/>
      <c r="E41" s="6"/>
      <c r="F41" s="216"/>
      <c r="G41" s="16" t="str">
        <f t="shared" si="0"/>
        <v/>
      </c>
      <c r="H41" s="349" t="b">
        <f t="shared" si="1"/>
        <v>0</v>
      </c>
      <c r="I41" s="350">
        <f t="shared" si="2"/>
        <v>1</v>
      </c>
    </row>
    <row r="42" spans="1:9">
      <c r="A42" s="37">
        <v>33</v>
      </c>
      <c r="B42" s="6"/>
      <c r="C42" s="6"/>
      <c r="D42" s="6"/>
      <c r="E42" s="6"/>
      <c r="F42" s="216"/>
      <c r="G42" s="16" t="str">
        <f t="shared" si="0"/>
        <v/>
      </c>
      <c r="H42" s="349" t="b">
        <f t="shared" si="1"/>
        <v>0</v>
      </c>
      <c r="I42" s="350">
        <f t="shared" ref="I42:I73" si="3">LEN(B42)-LEN(SUBSTITUTE(B42,",",""))+1</f>
        <v>1</v>
      </c>
    </row>
    <row r="43" spans="1:9">
      <c r="A43" s="37">
        <v>34</v>
      </c>
      <c r="B43" s="6"/>
      <c r="C43" s="6"/>
      <c r="D43" s="6"/>
      <c r="E43" s="6"/>
      <c r="F43" s="216"/>
      <c r="G43" s="16" t="str">
        <f t="shared" si="0"/>
        <v/>
      </c>
      <c r="H43" s="349" t="b">
        <f t="shared" si="1"/>
        <v>0</v>
      </c>
      <c r="I43" s="350">
        <f t="shared" si="3"/>
        <v>1</v>
      </c>
    </row>
    <row r="44" spans="1:9">
      <c r="A44" s="37">
        <v>35</v>
      </c>
      <c r="B44" s="6"/>
      <c r="C44" s="6"/>
      <c r="D44" s="6"/>
      <c r="E44" s="6"/>
      <c r="F44" s="216"/>
      <c r="G44" s="16" t="str">
        <f t="shared" si="0"/>
        <v/>
      </c>
      <c r="H44" s="349" t="b">
        <f t="shared" si="1"/>
        <v>0</v>
      </c>
      <c r="I44" s="350">
        <f t="shared" si="3"/>
        <v>1</v>
      </c>
    </row>
    <row r="45" spans="1:9">
      <c r="A45" s="37">
        <v>36</v>
      </c>
      <c r="B45" s="6"/>
      <c r="C45" s="6"/>
      <c r="D45" s="6"/>
      <c r="E45" s="6"/>
      <c r="F45" s="216"/>
      <c r="G45" s="16" t="str">
        <f t="shared" si="0"/>
        <v/>
      </c>
      <c r="H45" s="349" t="b">
        <f t="shared" si="1"/>
        <v>0</v>
      </c>
      <c r="I45" s="350">
        <f t="shared" si="3"/>
        <v>1</v>
      </c>
    </row>
    <row r="46" spans="1:9">
      <c r="A46" s="37">
        <v>37</v>
      </c>
      <c r="B46" s="6"/>
      <c r="C46" s="6"/>
      <c r="D46" s="6"/>
      <c r="E46" s="6"/>
      <c r="F46" s="216"/>
      <c r="G46" s="16" t="str">
        <f t="shared" si="0"/>
        <v/>
      </c>
      <c r="H46" s="349" t="b">
        <f t="shared" si="1"/>
        <v>0</v>
      </c>
      <c r="I46" s="350">
        <f t="shared" si="3"/>
        <v>1</v>
      </c>
    </row>
    <row r="47" spans="1:9">
      <c r="A47" s="37">
        <v>38</v>
      </c>
      <c r="B47" s="6"/>
      <c r="C47" s="6"/>
      <c r="D47" s="6"/>
      <c r="E47" s="6"/>
      <c r="F47" s="216"/>
      <c r="G47" s="16" t="str">
        <f t="shared" si="0"/>
        <v/>
      </c>
      <c r="H47" s="349" t="b">
        <f t="shared" si="1"/>
        <v>0</v>
      </c>
      <c r="I47" s="350">
        <f t="shared" si="3"/>
        <v>1</v>
      </c>
    </row>
    <row r="48" spans="1:9">
      <c r="A48" s="37">
        <v>39</v>
      </c>
      <c r="B48" s="6"/>
      <c r="C48" s="6"/>
      <c r="D48" s="6"/>
      <c r="E48" s="6"/>
      <c r="F48" s="216"/>
      <c r="G48" s="16" t="str">
        <f t="shared" si="0"/>
        <v/>
      </c>
      <c r="H48" s="349" t="b">
        <f t="shared" si="1"/>
        <v>0</v>
      </c>
      <c r="I48" s="350">
        <f t="shared" si="3"/>
        <v>1</v>
      </c>
    </row>
    <row r="49" spans="1:9">
      <c r="A49" s="37">
        <v>40</v>
      </c>
      <c r="B49" s="6"/>
      <c r="C49" s="6"/>
      <c r="D49" s="6"/>
      <c r="E49" s="6"/>
      <c r="F49" s="216"/>
      <c r="G49" s="16" t="str">
        <f t="shared" si="0"/>
        <v/>
      </c>
      <c r="H49" s="349" t="b">
        <f t="shared" si="1"/>
        <v>0</v>
      </c>
      <c r="I49" s="350">
        <f t="shared" si="3"/>
        <v>1</v>
      </c>
    </row>
    <row r="50" spans="1:9">
      <c r="A50" s="37">
        <v>41</v>
      </c>
      <c r="B50" s="6"/>
      <c r="C50" s="6"/>
      <c r="D50" s="6"/>
      <c r="E50" s="6"/>
      <c r="F50" s="216"/>
      <c r="G50" s="16" t="str">
        <f t="shared" si="0"/>
        <v/>
      </c>
      <c r="H50" s="349" t="b">
        <f t="shared" si="1"/>
        <v>0</v>
      </c>
      <c r="I50" s="350">
        <f t="shared" si="3"/>
        <v>1</v>
      </c>
    </row>
    <row r="51" spans="1:9">
      <c r="A51" s="37">
        <v>42</v>
      </c>
      <c r="B51" s="6"/>
      <c r="C51" s="6"/>
      <c r="D51" s="6"/>
      <c r="E51" s="6"/>
      <c r="F51" s="216"/>
      <c r="G51" s="16" t="str">
        <f t="shared" si="0"/>
        <v/>
      </c>
      <c r="H51" s="349" t="b">
        <f t="shared" si="1"/>
        <v>0</v>
      </c>
      <c r="I51" s="350">
        <f t="shared" si="3"/>
        <v>1</v>
      </c>
    </row>
    <row r="52" spans="1:9">
      <c r="A52" s="37">
        <v>43</v>
      </c>
      <c r="B52" s="6"/>
      <c r="C52" s="6"/>
      <c r="D52" s="6"/>
      <c r="E52" s="6"/>
      <c r="F52" s="216"/>
      <c r="G52" s="16" t="str">
        <f t="shared" si="0"/>
        <v/>
      </c>
      <c r="H52" s="349" t="b">
        <f t="shared" si="1"/>
        <v>0</v>
      </c>
      <c r="I52" s="350">
        <f t="shared" si="3"/>
        <v>1</v>
      </c>
    </row>
    <row r="53" spans="1:9">
      <c r="A53" s="37">
        <v>44</v>
      </c>
      <c r="B53" s="6"/>
      <c r="C53" s="6"/>
      <c r="D53" s="6"/>
      <c r="E53" s="6"/>
      <c r="F53" s="216"/>
      <c r="G53" s="16" t="str">
        <f t="shared" si="0"/>
        <v/>
      </c>
      <c r="H53" s="349" t="b">
        <f t="shared" si="1"/>
        <v>0</v>
      </c>
      <c r="I53" s="350">
        <f t="shared" si="3"/>
        <v>1</v>
      </c>
    </row>
    <row r="54" spans="1:9">
      <c r="A54" s="37">
        <v>45</v>
      </c>
      <c r="B54" s="6"/>
      <c r="C54" s="6"/>
      <c r="D54" s="6"/>
      <c r="E54" s="6"/>
      <c r="F54" s="216"/>
      <c r="G54" s="16" t="str">
        <f t="shared" si="0"/>
        <v/>
      </c>
      <c r="H54" s="349" t="b">
        <f t="shared" si="1"/>
        <v>0</v>
      </c>
      <c r="I54" s="350">
        <f t="shared" si="3"/>
        <v>1</v>
      </c>
    </row>
    <row r="55" spans="1:9">
      <c r="A55" s="37">
        <v>46</v>
      </c>
      <c r="B55" s="6"/>
      <c r="C55" s="6"/>
      <c r="D55" s="6"/>
      <c r="E55" s="6"/>
      <c r="F55" s="216"/>
      <c r="G55" s="16" t="str">
        <f t="shared" si="0"/>
        <v/>
      </c>
      <c r="H55" s="349" t="b">
        <f t="shared" si="1"/>
        <v>0</v>
      </c>
      <c r="I55" s="350">
        <f t="shared" si="3"/>
        <v>1</v>
      </c>
    </row>
    <row r="56" spans="1:9">
      <c r="A56" s="37">
        <v>47</v>
      </c>
      <c r="B56" s="6"/>
      <c r="C56" s="6"/>
      <c r="D56" s="6"/>
      <c r="E56" s="6"/>
      <c r="F56" s="216"/>
      <c r="G56" s="16" t="str">
        <f t="shared" si="0"/>
        <v/>
      </c>
      <c r="H56" s="349" t="b">
        <f t="shared" si="1"/>
        <v>0</v>
      </c>
      <c r="I56" s="350">
        <f t="shared" si="3"/>
        <v>1</v>
      </c>
    </row>
    <row r="57" spans="1:9">
      <c r="A57" s="37">
        <v>48</v>
      </c>
      <c r="B57" s="6"/>
      <c r="C57" s="6"/>
      <c r="D57" s="6"/>
      <c r="E57" s="6"/>
      <c r="F57" s="216"/>
      <c r="G57" s="16" t="str">
        <f t="shared" si="0"/>
        <v/>
      </c>
      <c r="H57" s="349" t="b">
        <f t="shared" si="1"/>
        <v>0</v>
      </c>
      <c r="I57" s="350">
        <f t="shared" si="3"/>
        <v>1</v>
      </c>
    </row>
    <row r="58" spans="1:9">
      <c r="A58" s="37">
        <v>49</v>
      </c>
      <c r="B58" s="6"/>
      <c r="C58" s="6"/>
      <c r="D58" s="6"/>
      <c r="E58" s="6"/>
      <c r="F58" s="216"/>
      <c r="G58" s="16" t="str">
        <f t="shared" si="0"/>
        <v/>
      </c>
      <c r="H58" s="349" t="b">
        <f t="shared" si="1"/>
        <v>0</v>
      </c>
      <c r="I58" s="350">
        <f t="shared" si="3"/>
        <v>1</v>
      </c>
    </row>
    <row r="59" spans="1:9">
      <c r="A59" s="37">
        <v>50</v>
      </c>
      <c r="B59" s="6"/>
      <c r="C59" s="6"/>
      <c r="D59" s="6"/>
      <c r="E59" s="6"/>
      <c r="F59" s="216"/>
      <c r="G59" s="16" t="str">
        <f t="shared" si="0"/>
        <v/>
      </c>
      <c r="H59" s="349" t="b">
        <f t="shared" si="1"/>
        <v>0</v>
      </c>
      <c r="I59" s="350">
        <f t="shared" si="3"/>
        <v>1</v>
      </c>
    </row>
    <row r="60" spans="1:9">
      <c r="A60" s="37">
        <v>51</v>
      </c>
      <c r="B60" s="6"/>
      <c r="C60" s="6"/>
      <c r="D60" s="6"/>
      <c r="E60" s="6"/>
      <c r="F60" s="216"/>
      <c r="G60" s="16" t="str">
        <f t="shared" si="0"/>
        <v/>
      </c>
      <c r="H60" s="349" t="b">
        <f t="shared" si="1"/>
        <v>0</v>
      </c>
      <c r="I60" s="350">
        <f t="shared" si="3"/>
        <v>1</v>
      </c>
    </row>
    <row r="61" spans="1:9">
      <c r="A61" s="37">
        <v>52</v>
      </c>
      <c r="B61" s="6"/>
      <c r="C61" s="6"/>
      <c r="D61" s="6"/>
      <c r="E61" s="6"/>
      <c r="F61" s="216"/>
      <c r="G61" s="16" t="str">
        <f t="shared" si="0"/>
        <v/>
      </c>
      <c r="H61" s="349" t="b">
        <f t="shared" si="1"/>
        <v>0</v>
      </c>
      <c r="I61" s="350">
        <f t="shared" si="3"/>
        <v>1</v>
      </c>
    </row>
    <row r="62" spans="1:9">
      <c r="A62" s="37">
        <v>53</v>
      </c>
      <c r="B62" s="6"/>
      <c r="C62" s="6"/>
      <c r="D62" s="6"/>
      <c r="E62" s="6"/>
      <c r="F62" s="216"/>
      <c r="G62" s="16" t="str">
        <f t="shared" si="0"/>
        <v/>
      </c>
      <c r="H62" s="349" t="b">
        <f t="shared" si="1"/>
        <v>0</v>
      </c>
      <c r="I62" s="350">
        <f t="shared" si="3"/>
        <v>1</v>
      </c>
    </row>
    <row r="63" spans="1:9">
      <c r="A63" s="37">
        <v>54</v>
      </c>
      <c r="B63" s="6"/>
      <c r="C63" s="6"/>
      <c r="D63" s="6"/>
      <c r="E63" s="6"/>
      <c r="F63" s="216"/>
      <c r="G63" s="16" t="str">
        <f t="shared" si="0"/>
        <v/>
      </c>
      <c r="H63" s="349" t="b">
        <f t="shared" si="1"/>
        <v>0</v>
      </c>
      <c r="I63" s="350">
        <f t="shared" si="3"/>
        <v>1</v>
      </c>
    </row>
    <row r="64" spans="1:9">
      <c r="A64" s="37">
        <v>55</v>
      </c>
      <c r="B64" s="6"/>
      <c r="C64" s="6"/>
      <c r="D64" s="6"/>
      <c r="E64" s="6"/>
      <c r="F64" s="216"/>
      <c r="G64" s="16" t="str">
        <f t="shared" si="0"/>
        <v/>
      </c>
      <c r="H64" s="349" t="b">
        <f t="shared" si="1"/>
        <v>0</v>
      </c>
      <c r="I64" s="350">
        <f t="shared" si="3"/>
        <v>1</v>
      </c>
    </row>
    <row r="65" spans="1:9">
      <c r="A65" s="37">
        <v>56</v>
      </c>
      <c r="B65" s="6"/>
      <c r="C65" s="6"/>
      <c r="D65" s="6"/>
      <c r="E65" s="6"/>
      <c r="F65" s="216"/>
      <c r="G65" s="16" t="str">
        <f t="shared" si="0"/>
        <v/>
      </c>
      <c r="H65" s="349" t="b">
        <f t="shared" si="1"/>
        <v>0</v>
      </c>
      <c r="I65" s="350">
        <f t="shared" si="3"/>
        <v>1</v>
      </c>
    </row>
    <row r="66" spans="1:9">
      <c r="A66" s="37">
        <v>57</v>
      </c>
      <c r="B66" s="6"/>
      <c r="C66" s="6"/>
      <c r="D66" s="6"/>
      <c r="E66" s="6"/>
      <c r="F66" s="216"/>
      <c r="G66" s="16" t="str">
        <f t="shared" si="0"/>
        <v/>
      </c>
      <c r="H66" s="349" t="b">
        <f t="shared" si="1"/>
        <v>0</v>
      </c>
      <c r="I66" s="350">
        <f t="shared" si="3"/>
        <v>1</v>
      </c>
    </row>
    <row r="67" spans="1:9">
      <c r="A67" s="37">
        <v>58</v>
      </c>
      <c r="B67" s="6"/>
      <c r="C67" s="6"/>
      <c r="D67" s="6"/>
      <c r="E67" s="6"/>
      <c r="F67" s="216"/>
      <c r="G67" s="16" t="str">
        <f t="shared" si="0"/>
        <v/>
      </c>
      <c r="H67" s="349" t="b">
        <f t="shared" si="1"/>
        <v>0</v>
      </c>
      <c r="I67" s="350">
        <f t="shared" si="3"/>
        <v>1</v>
      </c>
    </row>
    <row r="68" spans="1:9">
      <c r="A68" s="37">
        <v>59</v>
      </c>
      <c r="B68" s="6"/>
      <c r="C68" s="6"/>
      <c r="D68" s="6"/>
      <c r="E68" s="6"/>
      <c r="F68" s="216"/>
      <c r="G68" s="16" t="str">
        <f t="shared" si="0"/>
        <v/>
      </c>
      <c r="H68" s="349" t="b">
        <f t="shared" si="1"/>
        <v>0</v>
      </c>
      <c r="I68" s="350">
        <f t="shared" si="3"/>
        <v>1</v>
      </c>
    </row>
    <row r="69" spans="1:9">
      <c r="A69" s="37">
        <v>60</v>
      </c>
      <c r="B69" s="6"/>
      <c r="C69" s="6"/>
      <c r="D69" s="6"/>
      <c r="E69" s="6"/>
      <c r="F69" s="216"/>
      <c r="G69" s="16" t="str">
        <f t="shared" si="0"/>
        <v/>
      </c>
      <c r="H69" s="349" t="b">
        <f t="shared" si="1"/>
        <v>0</v>
      </c>
      <c r="I69" s="350">
        <f t="shared" si="3"/>
        <v>1</v>
      </c>
    </row>
    <row r="70" spans="1:9">
      <c r="A70" s="37">
        <v>61</v>
      </c>
      <c r="B70" s="6"/>
      <c r="C70" s="6"/>
      <c r="D70" s="6"/>
      <c r="E70" s="6"/>
      <c r="F70" s="216"/>
      <c r="G70" s="16" t="str">
        <f t="shared" si="0"/>
        <v/>
      </c>
      <c r="H70" s="349" t="b">
        <f t="shared" si="1"/>
        <v>0</v>
      </c>
      <c r="I70" s="350">
        <f t="shared" si="3"/>
        <v>1</v>
      </c>
    </row>
    <row r="71" spans="1:9">
      <c r="A71" s="37">
        <v>62</v>
      </c>
      <c r="B71" s="6"/>
      <c r="C71" s="6"/>
      <c r="D71" s="6"/>
      <c r="E71" s="6"/>
      <c r="F71" s="216"/>
      <c r="G71" s="16" t="str">
        <f t="shared" si="0"/>
        <v/>
      </c>
      <c r="H71" s="349" t="b">
        <f t="shared" si="1"/>
        <v>0</v>
      </c>
      <c r="I71" s="350">
        <f t="shared" si="3"/>
        <v>1</v>
      </c>
    </row>
    <row r="72" spans="1:9">
      <c r="A72" s="37">
        <v>63</v>
      </c>
      <c r="B72" s="6"/>
      <c r="C72" s="6"/>
      <c r="D72" s="6"/>
      <c r="E72" s="6"/>
      <c r="F72" s="216"/>
      <c r="G72" s="16" t="str">
        <f t="shared" si="0"/>
        <v/>
      </c>
      <c r="H72" s="349" t="b">
        <f t="shared" si="1"/>
        <v>0</v>
      </c>
      <c r="I72" s="350">
        <f t="shared" si="3"/>
        <v>1</v>
      </c>
    </row>
    <row r="73" spans="1:9">
      <c r="A73" s="37">
        <v>64</v>
      </c>
      <c r="B73" s="6"/>
      <c r="C73" s="6"/>
      <c r="D73" s="6"/>
      <c r="E73" s="6"/>
      <c r="F73" s="216"/>
      <c r="G73" s="16" t="str">
        <f t="shared" si="0"/>
        <v/>
      </c>
      <c r="H73" s="349" t="b">
        <f t="shared" si="1"/>
        <v>0</v>
      </c>
      <c r="I73" s="350">
        <f t="shared" si="3"/>
        <v>1</v>
      </c>
    </row>
    <row r="74" spans="1:9">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c r="A75" s="37">
        <v>66</v>
      </c>
      <c r="B75" s="6"/>
      <c r="C75" s="6"/>
      <c r="D75" s="6"/>
      <c r="E75" s="6"/>
      <c r="F75" s="216"/>
      <c r="G75" s="16" t="str">
        <f t="shared" si="4"/>
        <v/>
      </c>
      <c r="H75" s="349" t="b">
        <f t="shared" si="5"/>
        <v>0</v>
      </c>
      <c r="I75" s="350">
        <f t="shared" si="6"/>
        <v>1</v>
      </c>
    </row>
    <row r="76" spans="1:9">
      <c r="A76" s="37">
        <v>67</v>
      </c>
      <c r="B76" s="6"/>
      <c r="C76" s="6"/>
      <c r="D76" s="6"/>
      <c r="E76" s="6"/>
      <c r="F76" s="216"/>
      <c r="G76" s="16" t="str">
        <f t="shared" si="4"/>
        <v/>
      </c>
      <c r="H76" s="349" t="b">
        <f t="shared" si="5"/>
        <v>0</v>
      </c>
      <c r="I76" s="350">
        <f t="shared" si="6"/>
        <v>1</v>
      </c>
    </row>
    <row r="77" spans="1:9">
      <c r="A77" s="37">
        <v>68</v>
      </c>
      <c r="B77" s="6"/>
      <c r="C77" s="6"/>
      <c r="D77" s="6"/>
      <c r="E77" s="6"/>
      <c r="F77" s="216"/>
      <c r="G77" s="16" t="str">
        <f t="shared" si="4"/>
        <v/>
      </c>
      <c r="H77" s="349" t="b">
        <f t="shared" si="5"/>
        <v>0</v>
      </c>
      <c r="I77" s="350">
        <f t="shared" si="6"/>
        <v>1</v>
      </c>
    </row>
    <row r="78" spans="1:9">
      <c r="A78" s="37">
        <v>69</v>
      </c>
      <c r="B78" s="6"/>
      <c r="C78" s="6"/>
      <c r="D78" s="6"/>
      <c r="E78" s="6"/>
      <c r="F78" s="216"/>
      <c r="G78" s="16" t="str">
        <f t="shared" si="4"/>
        <v/>
      </c>
      <c r="H78" s="349" t="b">
        <f t="shared" si="5"/>
        <v>0</v>
      </c>
      <c r="I78" s="350">
        <f t="shared" si="6"/>
        <v>1</v>
      </c>
    </row>
    <row r="79" spans="1:9">
      <c r="A79" s="37">
        <v>70</v>
      </c>
      <c r="B79" s="6"/>
      <c r="C79" s="6"/>
      <c r="D79" s="6"/>
      <c r="E79" s="6"/>
      <c r="F79" s="216"/>
      <c r="G79" s="16" t="str">
        <f t="shared" si="4"/>
        <v/>
      </c>
      <c r="H79" s="349" t="b">
        <f t="shared" si="5"/>
        <v>0</v>
      </c>
      <c r="I79" s="350">
        <f t="shared" si="6"/>
        <v>1</v>
      </c>
    </row>
    <row r="80" spans="1:9">
      <c r="A80" s="37">
        <v>71</v>
      </c>
      <c r="B80" s="6"/>
      <c r="C80" s="6"/>
      <c r="D80" s="6"/>
      <c r="E80" s="6"/>
      <c r="F80" s="216"/>
      <c r="G80" s="16" t="str">
        <f t="shared" si="4"/>
        <v/>
      </c>
      <c r="H80" s="349" t="b">
        <f t="shared" si="5"/>
        <v>0</v>
      </c>
      <c r="I80" s="350">
        <f t="shared" si="6"/>
        <v>1</v>
      </c>
    </row>
    <row r="81" spans="1:9">
      <c r="A81" s="37">
        <v>72</v>
      </c>
      <c r="B81" s="6"/>
      <c r="C81" s="6"/>
      <c r="D81" s="6"/>
      <c r="E81" s="6"/>
      <c r="F81" s="216"/>
      <c r="G81" s="16" t="str">
        <f t="shared" si="4"/>
        <v/>
      </c>
      <c r="H81" s="349" t="b">
        <f t="shared" si="5"/>
        <v>0</v>
      </c>
      <c r="I81" s="350">
        <f t="shared" si="6"/>
        <v>1</v>
      </c>
    </row>
    <row r="82" spans="1:9">
      <c r="A82" s="37">
        <v>73</v>
      </c>
      <c r="B82" s="6"/>
      <c r="C82" s="6"/>
      <c r="D82" s="6"/>
      <c r="E82" s="6"/>
      <c r="F82" s="216"/>
      <c r="G82" s="16" t="str">
        <f t="shared" si="4"/>
        <v/>
      </c>
      <c r="H82" s="349" t="b">
        <f t="shared" si="5"/>
        <v>0</v>
      </c>
      <c r="I82" s="350">
        <f t="shared" si="6"/>
        <v>1</v>
      </c>
    </row>
    <row r="83" spans="1:9">
      <c r="A83" s="37">
        <v>74</v>
      </c>
      <c r="B83" s="6"/>
      <c r="C83" s="6"/>
      <c r="D83" s="6"/>
      <c r="E83" s="6"/>
      <c r="F83" s="216"/>
      <c r="G83" s="16" t="str">
        <f t="shared" si="4"/>
        <v/>
      </c>
      <c r="H83" s="349" t="b">
        <f t="shared" si="5"/>
        <v>0</v>
      </c>
      <c r="I83" s="350">
        <f t="shared" si="6"/>
        <v>1</v>
      </c>
    </row>
    <row r="84" spans="1:9">
      <c r="A84" s="37">
        <v>75</v>
      </c>
      <c r="B84" s="6"/>
      <c r="C84" s="6"/>
      <c r="D84" s="6"/>
      <c r="E84" s="6"/>
      <c r="F84" s="216"/>
      <c r="G84" s="16" t="str">
        <f t="shared" si="4"/>
        <v/>
      </c>
      <c r="H84" s="349" t="b">
        <f t="shared" si="5"/>
        <v>0</v>
      </c>
      <c r="I84" s="350">
        <f t="shared" si="6"/>
        <v>1</v>
      </c>
    </row>
    <row r="85" spans="1:9">
      <c r="A85" s="37">
        <v>76</v>
      </c>
      <c r="B85" s="6"/>
      <c r="C85" s="6"/>
      <c r="D85" s="6"/>
      <c r="E85" s="6"/>
      <c r="F85" s="216"/>
      <c r="G85" s="16" t="str">
        <f t="shared" si="4"/>
        <v/>
      </c>
      <c r="H85" s="349" t="b">
        <f t="shared" si="5"/>
        <v>0</v>
      </c>
      <c r="I85" s="350">
        <f t="shared" si="6"/>
        <v>1</v>
      </c>
    </row>
    <row r="86" spans="1:9">
      <c r="A86" s="37">
        <v>77</v>
      </c>
      <c r="B86" s="6"/>
      <c r="C86" s="6"/>
      <c r="D86" s="6"/>
      <c r="E86" s="6"/>
      <c r="F86" s="216"/>
      <c r="G86" s="16" t="str">
        <f t="shared" si="4"/>
        <v/>
      </c>
      <c r="H86" s="349" t="b">
        <f t="shared" si="5"/>
        <v>0</v>
      </c>
      <c r="I86" s="350">
        <f t="shared" si="6"/>
        <v>1</v>
      </c>
    </row>
    <row r="87" spans="1:9">
      <c r="A87" s="37">
        <v>78</v>
      </c>
      <c r="B87" s="6"/>
      <c r="C87" s="6"/>
      <c r="D87" s="6"/>
      <c r="E87" s="6"/>
      <c r="F87" s="216"/>
      <c r="G87" s="16" t="str">
        <f t="shared" si="4"/>
        <v/>
      </c>
      <c r="H87" s="349" t="b">
        <f t="shared" si="5"/>
        <v>0</v>
      </c>
      <c r="I87" s="350">
        <f t="shared" si="6"/>
        <v>1</v>
      </c>
    </row>
    <row r="88" spans="1:9">
      <c r="A88" s="37">
        <v>79</v>
      </c>
      <c r="B88" s="6"/>
      <c r="C88" s="6"/>
      <c r="D88" s="6"/>
      <c r="E88" s="6"/>
      <c r="F88" s="216"/>
      <c r="G88" s="16" t="str">
        <f t="shared" si="4"/>
        <v/>
      </c>
      <c r="H88" s="349" t="b">
        <f t="shared" si="5"/>
        <v>0</v>
      </c>
      <c r="I88" s="350">
        <f t="shared" si="6"/>
        <v>1</v>
      </c>
    </row>
    <row r="89" spans="1:9">
      <c r="A89" s="37">
        <v>80</v>
      </c>
      <c r="B89" s="6"/>
      <c r="C89" s="6"/>
      <c r="D89" s="6"/>
      <c r="E89" s="6"/>
      <c r="F89" s="216"/>
      <c r="G89" s="16" t="str">
        <f t="shared" si="4"/>
        <v/>
      </c>
      <c r="H89" s="349" t="b">
        <f t="shared" si="5"/>
        <v>0</v>
      </c>
      <c r="I89" s="350">
        <f t="shared" si="6"/>
        <v>1</v>
      </c>
    </row>
    <row r="90" spans="1:9">
      <c r="A90" s="37">
        <v>81</v>
      </c>
      <c r="B90" s="6"/>
      <c r="C90" s="6"/>
      <c r="D90" s="6"/>
      <c r="E90" s="6"/>
      <c r="F90" s="216"/>
      <c r="G90" s="16" t="str">
        <f t="shared" si="4"/>
        <v/>
      </c>
      <c r="H90" s="349" t="b">
        <f t="shared" si="5"/>
        <v>0</v>
      </c>
      <c r="I90" s="350">
        <f t="shared" si="6"/>
        <v>1</v>
      </c>
    </row>
    <row r="91" spans="1:9">
      <c r="A91" s="37">
        <v>82</v>
      </c>
      <c r="B91" s="6"/>
      <c r="C91" s="6"/>
      <c r="D91" s="6"/>
      <c r="E91" s="6"/>
      <c r="F91" s="216"/>
      <c r="G91" s="16" t="str">
        <f t="shared" si="4"/>
        <v/>
      </c>
      <c r="H91" s="349" t="b">
        <f t="shared" si="5"/>
        <v>0</v>
      </c>
      <c r="I91" s="350">
        <f t="shared" si="6"/>
        <v>1</v>
      </c>
    </row>
    <row r="92" spans="1:9">
      <c r="A92" s="37">
        <v>83</v>
      </c>
      <c r="B92" s="6"/>
      <c r="C92" s="6"/>
      <c r="D92" s="6"/>
      <c r="E92" s="6"/>
      <c r="F92" s="216"/>
      <c r="G92" s="16" t="str">
        <f t="shared" si="4"/>
        <v/>
      </c>
      <c r="H92" s="349" t="b">
        <f t="shared" si="5"/>
        <v>0</v>
      </c>
      <c r="I92" s="350">
        <f t="shared" si="6"/>
        <v>1</v>
      </c>
    </row>
    <row r="93" spans="1:9">
      <c r="A93" s="37">
        <v>84</v>
      </c>
      <c r="B93" s="6"/>
      <c r="C93" s="6"/>
      <c r="D93" s="6"/>
      <c r="E93" s="6"/>
      <c r="F93" s="216"/>
      <c r="G93" s="16" t="str">
        <f t="shared" si="4"/>
        <v/>
      </c>
      <c r="H93" s="349" t="b">
        <f t="shared" si="5"/>
        <v>0</v>
      </c>
      <c r="I93" s="350">
        <f t="shared" si="6"/>
        <v>1</v>
      </c>
    </row>
    <row r="94" spans="1:9">
      <c r="A94" s="37">
        <v>85</v>
      </c>
      <c r="B94" s="6"/>
      <c r="C94" s="6"/>
      <c r="D94" s="6"/>
      <c r="E94" s="6"/>
      <c r="F94" s="216"/>
      <c r="G94" s="16" t="str">
        <f t="shared" si="4"/>
        <v/>
      </c>
      <c r="H94" s="349" t="b">
        <f t="shared" si="5"/>
        <v>0</v>
      </c>
      <c r="I94" s="350">
        <f t="shared" si="6"/>
        <v>1</v>
      </c>
    </row>
    <row r="95" spans="1:9">
      <c r="A95" s="37">
        <v>86</v>
      </c>
      <c r="B95" s="6"/>
      <c r="C95" s="6"/>
      <c r="D95" s="6"/>
      <c r="E95" s="6"/>
      <c r="F95" s="216"/>
      <c r="G95" s="16" t="str">
        <f t="shared" si="4"/>
        <v/>
      </c>
      <c r="H95" s="349" t="b">
        <f t="shared" si="5"/>
        <v>0</v>
      </c>
      <c r="I95" s="350">
        <f t="shared" si="6"/>
        <v>1</v>
      </c>
    </row>
    <row r="96" spans="1:9">
      <c r="A96" s="37">
        <v>87</v>
      </c>
      <c r="B96" s="6"/>
      <c r="C96" s="6"/>
      <c r="D96" s="6"/>
      <c r="E96" s="6"/>
      <c r="F96" s="216"/>
      <c r="G96" s="16" t="str">
        <f t="shared" si="4"/>
        <v/>
      </c>
      <c r="H96" s="349" t="b">
        <f t="shared" si="5"/>
        <v>0</v>
      </c>
      <c r="I96" s="350">
        <f t="shared" si="6"/>
        <v>1</v>
      </c>
    </row>
    <row r="97" spans="1:9">
      <c r="A97" s="37">
        <v>88</v>
      </c>
      <c r="B97" s="6"/>
      <c r="C97" s="6"/>
      <c r="D97" s="6"/>
      <c r="E97" s="6"/>
      <c r="F97" s="216"/>
      <c r="G97" s="16" t="str">
        <f t="shared" si="4"/>
        <v/>
      </c>
      <c r="H97" s="349" t="b">
        <f t="shared" si="5"/>
        <v>0</v>
      </c>
      <c r="I97" s="350">
        <f t="shared" si="6"/>
        <v>1</v>
      </c>
    </row>
    <row r="98" spans="1:9">
      <c r="A98" s="37">
        <v>89</v>
      </c>
      <c r="B98" s="6"/>
      <c r="C98" s="6"/>
      <c r="D98" s="6"/>
      <c r="E98" s="6"/>
      <c r="F98" s="216"/>
      <c r="G98" s="16" t="str">
        <f t="shared" si="4"/>
        <v/>
      </c>
      <c r="H98" s="349" t="b">
        <f t="shared" si="5"/>
        <v>0</v>
      </c>
      <c r="I98" s="350">
        <f t="shared" si="6"/>
        <v>1</v>
      </c>
    </row>
    <row r="99" spans="1:9">
      <c r="A99" s="37">
        <v>90</v>
      </c>
      <c r="B99" s="6"/>
      <c r="C99" s="6"/>
      <c r="D99" s="6"/>
      <c r="E99" s="6"/>
      <c r="F99" s="216"/>
      <c r="G99" s="16" t="str">
        <f t="shared" si="4"/>
        <v/>
      </c>
      <c r="H99" s="349" t="b">
        <f t="shared" si="5"/>
        <v>0</v>
      </c>
      <c r="I99" s="350">
        <f t="shared" si="6"/>
        <v>1</v>
      </c>
    </row>
    <row r="100" spans="1:9">
      <c r="A100" s="37">
        <v>91</v>
      </c>
      <c r="B100" s="6"/>
      <c r="C100" s="6"/>
      <c r="D100" s="6"/>
      <c r="E100" s="6"/>
      <c r="F100" s="216"/>
      <c r="G100" s="16" t="str">
        <f t="shared" si="4"/>
        <v/>
      </c>
      <c r="H100" s="349" t="b">
        <f t="shared" si="5"/>
        <v>0</v>
      </c>
      <c r="I100" s="350">
        <f t="shared" si="6"/>
        <v>1</v>
      </c>
    </row>
    <row r="101" spans="1:9">
      <c r="A101" s="37">
        <v>92</v>
      </c>
      <c r="B101" s="6"/>
      <c r="C101" s="6"/>
      <c r="D101" s="6"/>
      <c r="E101" s="6"/>
      <c r="F101" s="216"/>
      <c r="G101" s="16" t="str">
        <f t="shared" si="4"/>
        <v/>
      </c>
      <c r="H101" s="349" t="b">
        <f t="shared" si="5"/>
        <v>0</v>
      </c>
      <c r="I101" s="350">
        <f t="shared" si="6"/>
        <v>1</v>
      </c>
    </row>
    <row r="102" spans="1:9">
      <c r="A102" s="37">
        <v>93</v>
      </c>
      <c r="B102" s="6"/>
      <c r="C102" s="6"/>
      <c r="D102" s="6"/>
      <c r="E102" s="6"/>
      <c r="F102" s="216"/>
      <c r="G102" s="16" t="str">
        <f t="shared" si="4"/>
        <v/>
      </c>
      <c r="H102" s="349" t="b">
        <f t="shared" si="5"/>
        <v>0</v>
      </c>
      <c r="I102" s="350">
        <f t="shared" si="6"/>
        <v>1</v>
      </c>
    </row>
    <row r="103" spans="1:9">
      <c r="A103" s="37">
        <v>94</v>
      </c>
      <c r="B103" s="6"/>
      <c r="C103" s="6"/>
      <c r="D103" s="6"/>
      <c r="E103" s="6"/>
      <c r="F103" s="216"/>
      <c r="G103" s="16" t="str">
        <f t="shared" si="4"/>
        <v/>
      </c>
      <c r="H103" s="349" t="b">
        <f t="shared" si="5"/>
        <v>0</v>
      </c>
      <c r="I103" s="350">
        <f t="shared" si="6"/>
        <v>1</v>
      </c>
    </row>
    <row r="104" spans="1:9">
      <c r="A104" s="37">
        <v>95</v>
      </c>
      <c r="B104" s="6"/>
      <c r="C104" s="6"/>
      <c r="D104" s="6"/>
      <c r="E104" s="6"/>
      <c r="F104" s="216"/>
      <c r="G104" s="16" t="str">
        <f t="shared" si="4"/>
        <v/>
      </c>
      <c r="H104" s="349" t="b">
        <f t="shared" si="5"/>
        <v>0</v>
      </c>
      <c r="I104" s="350">
        <f t="shared" si="6"/>
        <v>1</v>
      </c>
    </row>
    <row r="105" spans="1:9">
      <c r="A105" s="37">
        <v>96</v>
      </c>
      <c r="B105" s="6"/>
      <c r="C105" s="6"/>
      <c r="D105" s="6"/>
      <c r="E105" s="6"/>
      <c r="F105" s="216"/>
      <c r="G105" s="16" t="str">
        <f t="shared" si="4"/>
        <v/>
      </c>
      <c r="H105" s="349" t="b">
        <f t="shared" si="5"/>
        <v>0</v>
      </c>
      <c r="I105" s="350">
        <f t="shared" si="6"/>
        <v>1</v>
      </c>
    </row>
    <row r="106" spans="1:9">
      <c r="A106" s="37">
        <v>97</v>
      </c>
      <c r="B106" s="6"/>
      <c r="C106" s="6"/>
      <c r="D106" s="6"/>
      <c r="E106" s="6"/>
      <c r="F106" s="216"/>
      <c r="G106" s="16" t="str">
        <f t="shared" si="4"/>
        <v/>
      </c>
      <c r="H106" s="349" t="b">
        <f t="shared" si="5"/>
        <v>0</v>
      </c>
      <c r="I106" s="350">
        <f t="shared" si="6"/>
        <v>1</v>
      </c>
    </row>
    <row r="107" spans="1:9">
      <c r="A107" s="37">
        <v>98</v>
      </c>
      <c r="B107" s="6"/>
      <c r="C107" s="6"/>
      <c r="D107" s="6"/>
      <c r="E107" s="6"/>
      <c r="F107" s="216"/>
      <c r="G107" s="16" t="str">
        <f t="shared" si="4"/>
        <v/>
      </c>
      <c r="H107" s="349" t="b">
        <f t="shared" si="5"/>
        <v>0</v>
      </c>
      <c r="I107" s="350">
        <f t="shared" si="6"/>
        <v>1</v>
      </c>
    </row>
    <row r="108" spans="1:9">
      <c r="A108" s="143">
        <v>99</v>
      </c>
      <c r="B108" s="6"/>
      <c r="C108" s="6"/>
      <c r="D108" s="6"/>
      <c r="E108" s="6"/>
      <c r="F108" s="216"/>
      <c r="G108" s="16" t="str">
        <f t="shared" si="4"/>
        <v/>
      </c>
      <c r="H108" s="349" t="b">
        <f t="shared" si="5"/>
        <v>0</v>
      </c>
      <c r="I108" s="350">
        <f t="shared" si="6"/>
        <v>1</v>
      </c>
    </row>
    <row r="109" spans="1:9">
      <c r="A109" s="143">
        <v>100</v>
      </c>
      <c r="B109" s="144"/>
      <c r="C109" s="144"/>
      <c r="D109" s="144"/>
      <c r="E109" s="144"/>
      <c r="F109" s="146"/>
      <c r="G109" s="16" t="str">
        <f t="shared" si="4"/>
        <v/>
      </c>
    </row>
    <row r="110" spans="1:9">
      <c r="A110" s="143">
        <v>101</v>
      </c>
      <c r="B110" s="144"/>
      <c r="C110" s="144"/>
      <c r="D110" s="144"/>
      <c r="E110" s="144"/>
      <c r="F110" s="146"/>
      <c r="G110" s="16" t="str">
        <f t="shared" si="4"/>
        <v/>
      </c>
    </row>
    <row r="111" spans="1:9">
      <c r="A111" s="143">
        <v>102</v>
      </c>
      <c r="B111" s="144"/>
      <c r="C111" s="144"/>
      <c r="D111" s="144"/>
      <c r="E111" s="144"/>
      <c r="F111" s="146"/>
      <c r="G111" s="16" t="str">
        <f t="shared" si="4"/>
        <v/>
      </c>
    </row>
    <row r="112" spans="1:9">
      <c r="A112" s="143">
        <v>103</v>
      </c>
      <c r="B112" s="144"/>
      <c r="C112" s="144"/>
      <c r="D112" s="144"/>
      <c r="E112" s="144"/>
      <c r="F112" s="146"/>
      <c r="G112" s="16" t="str">
        <f t="shared" si="4"/>
        <v/>
      </c>
    </row>
    <row r="113" spans="1:7">
      <c r="A113" s="143">
        <v>104</v>
      </c>
      <c r="B113" s="144"/>
      <c r="C113" s="144"/>
      <c r="D113" s="144"/>
      <c r="E113" s="144"/>
      <c r="F113" s="146"/>
      <c r="G113" s="16" t="str">
        <f t="shared" si="4"/>
        <v/>
      </c>
    </row>
    <row r="114" spans="1:7">
      <c r="A114" s="143">
        <v>105</v>
      </c>
      <c r="B114" s="144"/>
      <c r="C114" s="144"/>
      <c r="D114" s="144"/>
      <c r="E114" s="144"/>
      <c r="F114" s="146"/>
      <c r="G114" s="16" t="str">
        <f t="shared" si="4"/>
        <v/>
      </c>
    </row>
    <row r="115" spans="1:7">
      <c r="A115" s="143">
        <v>106</v>
      </c>
      <c r="B115" s="144"/>
      <c r="C115" s="144"/>
      <c r="D115" s="144"/>
      <c r="E115" s="144"/>
      <c r="F115" s="146"/>
      <c r="G115" s="16" t="str">
        <f t="shared" si="4"/>
        <v/>
      </c>
    </row>
    <row r="116" spans="1:7">
      <c r="A116" s="143">
        <v>107</v>
      </c>
      <c r="B116" s="144"/>
      <c r="C116" s="144"/>
      <c r="D116" s="144"/>
      <c r="E116" s="144"/>
      <c r="F116" s="146"/>
      <c r="G116" s="16" t="str">
        <f t="shared" si="4"/>
        <v/>
      </c>
    </row>
    <row r="117" spans="1:7">
      <c r="A117" s="143">
        <v>108</v>
      </c>
      <c r="B117" s="144"/>
      <c r="C117" s="144"/>
      <c r="D117" s="144"/>
      <c r="E117" s="144"/>
      <c r="F117" s="146"/>
      <c r="G117" s="16" t="str">
        <f t="shared" si="4"/>
        <v/>
      </c>
    </row>
    <row r="118" spans="1:7">
      <c r="A118" s="143">
        <v>109</v>
      </c>
      <c r="B118" s="144"/>
      <c r="C118" s="144"/>
      <c r="D118" s="144"/>
      <c r="E118" s="144"/>
      <c r="F118" s="146"/>
      <c r="G118" s="16" t="str">
        <f t="shared" si="4"/>
        <v/>
      </c>
    </row>
    <row r="119" spans="1:7">
      <c r="A119" s="143">
        <v>110</v>
      </c>
      <c r="B119" s="144"/>
      <c r="C119" s="144"/>
      <c r="D119" s="144"/>
      <c r="E119" s="144"/>
      <c r="F119" s="146"/>
      <c r="G119" s="16" t="str">
        <f t="shared" si="4"/>
        <v/>
      </c>
    </row>
    <row r="120" spans="1:7">
      <c r="A120" s="143">
        <v>111</v>
      </c>
      <c r="B120" s="144"/>
      <c r="C120" s="144"/>
      <c r="D120" s="144"/>
      <c r="E120" s="144"/>
      <c r="F120" s="146"/>
      <c r="G120" s="16" t="str">
        <f t="shared" si="4"/>
        <v/>
      </c>
    </row>
    <row r="121" spans="1:7">
      <c r="A121" s="143">
        <v>112</v>
      </c>
      <c r="B121" s="144"/>
      <c r="C121" s="144"/>
      <c r="D121" s="144"/>
      <c r="E121" s="144"/>
      <c r="F121" s="146"/>
      <c r="G121" s="16" t="str">
        <f t="shared" si="4"/>
        <v/>
      </c>
    </row>
    <row r="122" spans="1:7">
      <c r="A122" s="143">
        <v>113</v>
      </c>
      <c r="B122" s="144"/>
      <c r="C122" s="144"/>
      <c r="D122" s="144"/>
      <c r="E122" s="144"/>
      <c r="F122" s="146"/>
      <c r="G122" s="16" t="str">
        <f t="shared" si="4"/>
        <v/>
      </c>
    </row>
    <row r="123" spans="1:7">
      <c r="A123" s="143">
        <v>114</v>
      </c>
      <c r="B123" s="144"/>
      <c r="C123" s="144"/>
      <c r="D123" s="144"/>
      <c r="E123" s="144"/>
      <c r="F123" s="146"/>
      <c r="G123" s="16" t="str">
        <f t="shared" si="4"/>
        <v/>
      </c>
    </row>
    <row r="124" spans="1:7">
      <c r="A124" s="143">
        <v>115</v>
      </c>
      <c r="B124" s="144"/>
      <c r="C124" s="144"/>
      <c r="D124" s="144"/>
      <c r="E124" s="144"/>
      <c r="F124" s="146"/>
      <c r="G124" s="16" t="str">
        <f t="shared" si="4"/>
        <v/>
      </c>
    </row>
    <row r="125" spans="1:7">
      <c r="A125" s="143">
        <v>116</v>
      </c>
      <c r="B125" s="144"/>
      <c r="C125" s="144"/>
      <c r="D125" s="144"/>
      <c r="E125" s="144"/>
      <c r="F125" s="146"/>
      <c r="G125" s="16" t="str">
        <f t="shared" si="4"/>
        <v/>
      </c>
    </row>
    <row r="126" spans="1:7">
      <c r="A126" s="143">
        <v>117</v>
      </c>
      <c r="B126" s="144"/>
      <c r="C126" s="144"/>
      <c r="D126" s="144"/>
      <c r="E126" s="144"/>
      <c r="F126" s="146"/>
      <c r="G126" s="16" t="str">
        <f t="shared" si="4"/>
        <v/>
      </c>
    </row>
    <row r="127" spans="1:7">
      <c r="A127" s="143">
        <v>118</v>
      </c>
      <c r="B127" s="144"/>
      <c r="C127" s="144"/>
      <c r="D127" s="144"/>
      <c r="E127" s="144"/>
      <c r="F127" s="146"/>
      <c r="G127" s="16" t="str">
        <f t="shared" si="4"/>
        <v/>
      </c>
    </row>
    <row r="128" spans="1:7">
      <c r="A128" s="143">
        <v>119</v>
      </c>
      <c r="B128" s="144"/>
      <c r="C128" s="144"/>
      <c r="D128" s="144"/>
      <c r="E128" s="144"/>
      <c r="F128" s="146"/>
      <c r="G128" s="16" t="str">
        <f t="shared" si="4"/>
        <v/>
      </c>
    </row>
    <row r="129" spans="1:7">
      <c r="A129" s="143">
        <v>120</v>
      </c>
      <c r="B129" s="144"/>
      <c r="C129" s="144"/>
      <c r="D129" s="144"/>
      <c r="E129" s="144"/>
      <c r="F129" s="146"/>
      <c r="G129" s="16" t="str">
        <f t="shared" si="4"/>
        <v/>
      </c>
    </row>
    <row r="130" spans="1:7">
      <c r="A130" s="143">
        <v>121</v>
      </c>
      <c r="B130" s="144"/>
      <c r="C130" s="144"/>
      <c r="D130" s="144"/>
      <c r="E130" s="144"/>
      <c r="F130" s="146"/>
      <c r="G130" s="16" t="str">
        <f t="shared" si="4"/>
        <v/>
      </c>
    </row>
    <row r="131" spans="1:7">
      <c r="A131" s="143">
        <v>122</v>
      </c>
      <c r="B131" s="144"/>
      <c r="C131" s="144"/>
      <c r="D131" s="144"/>
      <c r="E131" s="144"/>
      <c r="F131" s="146"/>
      <c r="G131" s="16" t="str">
        <f t="shared" si="4"/>
        <v/>
      </c>
    </row>
    <row r="132" spans="1:7">
      <c r="A132" s="143">
        <v>123</v>
      </c>
      <c r="B132" s="144"/>
      <c r="C132" s="144"/>
      <c r="D132" s="144"/>
      <c r="E132" s="144"/>
      <c r="F132" s="146"/>
      <c r="G132" s="16" t="str">
        <f t="shared" si="4"/>
        <v/>
      </c>
    </row>
    <row r="133" spans="1:7">
      <c r="A133" s="143">
        <v>124</v>
      </c>
      <c r="B133" s="144"/>
      <c r="C133" s="144"/>
      <c r="D133" s="144"/>
      <c r="E133" s="144"/>
      <c r="F133" s="146"/>
      <c r="G133" s="16" t="str">
        <f t="shared" si="4"/>
        <v/>
      </c>
    </row>
    <row r="134" spans="1:7">
      <c r="A134" s="143">
        <v>125</v>
      </c>
      <c r="B134" s="144"/>
      <c r="C134" s="144"/>
      <c r="D134" s="144"/>
      <c r="E134" s="144"/>
      <c r="F134" s="146"/>
      <c r="G134" s="16" t="str">
        <f t="shared" si="4"/>
        <v/>
      </c>
    </row>
    <row r="135" spans="1:7">
      <c r="A135" s="143">
        <v>126</v>
      </c>
      <c r="B135" s="144"/>
      <c r="C135" s="144"/>
      <c r="D135" s="144"/>
      <c r="E135" s="144"/>
      <c r="F135" s="146"/>
      <c r="G135" s="16" t="str">
        <f t="shared" si="4"/>
        <v/>
      </c>
    </row>
    <row r="136" spans="1:7">
      <c r="A136" s="143">
        <v>127</v>
      </c>
      <c r="B136" s="144"/>
      <c r="C136" s="144"/>
      <c r="D136" s="144"/>
      <c r="E136" s="144"/>
      <c r="F136" s="146"/>
      <c r="G136" s="16" t="str">
        <f t="shared" si="4"/>
        <v/>
      </c>
    </row>
    <row r="137" spans="1:7">
      <c r="A137" s="143">
        <v>128</v>
      </c>
      <c r="B137" s="144"/>
      <c r="C137" s="144"/>
      <c r="D137" s="144"/>
      <c r="E137" s="144"/>
      <c r="F137" s="146"/>
      <c r="G137" s="16" t="str">
        <f t="shared" si="4"/>
        <v/>
      </c>
    </row>
    <row r="138" spans="1:7">
      <c r="A138" s="143">
        <v>129</v>
      </c>
      <c r="B138" s="144"/>
      <c r="C138" s="144"/>
      <c r="D138" s="144"/>
      <c r="E138" s="144"/>
      <c r="F138" s="146"/>
      <c r="G138" s="16" t="str">
        <f t="shared" ref="G138:G201" si="7">IF(OR($B138="",$C138="",,,$F138&lt;an_initial,$F138&gt;an_final,$H138=FALSE),"",HLOOKUP(E138,ii522punctaje,2,FALSE)/I138)</f>
        <v/>
      </c>
    </row>
    <row r="139" spans="1:7">
      <c r="A139" s="143">
        <v>130</v>
      </c>
      <c r="B139" s="144"/>
      <c r="C139" s="144"/>
      <c r="D139" s="144"/>
      <c r="E139" s="144"/>
      <c r="F139" s="146"/>
      <c r="G139" s="16" t="str">
        <f t="shared" si="7"/>
        <v/>
      </c>
    </row>
    <row r="140" spans="1:7">
      <c r="A140" s="143">
        <v>131</v>
      </c>
      <c r="B140" s="144"/>
      <c r="C140" s="144"/>
      <c r="D140" s="144"/>
      <c r="E140" s="144"/>
      <c r="F140" s="146"/>
      <c r="G140" s="16" t="str">
        <f t="shared" si="7"/>
        <v/>
      </c>
    </row>
    <row r="141" spans="1:7">
      <c r="A141" s="143">
        <v>132</v>
      </c>
      <c r="B141" s="144"/>
      <c r="C141" s="144"/>
      <c r="D141" s="144"/>
      <c r="E141" s="144"/>
      <c r="F141" s="146"/>
      <c r="G141" s="16" t="str">
        <f t="shared" si="7"/>
        <v/>
      </c>
    </row>
    <row r="142" spans="1:7">
      <c r="A142" s="143">
        <v>133</v>
      </c>
      <c r="B142" s="144"/>
      <c r="C142" s="144"/>
      <c r="D142" s="144"/>
      <c r="E142" s="144"/>
      <c r="F142" s="146"/>
      <c r="G142" s="16" t="str">
        <f t="shared" si="7"/>
        <v/>
      </c>
    </row>
    <row r="143" spans="1:7">
      <c r="A143" s="143">
        <v>134</v>
      </c>
      <c r="B143" s="144"/>
      <c r="C143" s="144"/>
      <c r="D143" s="144"/>
      <c r="E143" s="144"/>
      <c r="F143" s="146"/>
      <c r="G143" s="16" t="str">
        <f t="shared" si="7"/>
        <v/>
      </c>
    </row>
    <row r="144" spans="1:7">
      <c r="A144" s="143">
        <v>135</v>
      </c>
      <c r="B144" s="144"/>
      <c r="C144" s="144"/>
      <c r="D144" s="144"/>
      <c r="E144" s="144"/>
      <c r="F144" s="146"/>
      <c r="G144" s="16" t="str">
        <f t="shared" si="7"/>
        <v/>
      </c>
    </row>
    <row r="145" spans="1:7">
      <c r="A145" s="143">
        <v>136</v>
      </c>
      <c r="B145" s="144"/>
      <c r="C145" s="144"/>
      <c r="D145" s="144"/>
      <c r="E145" s="144"/>
      <c r="F145" s="146"/>
      <c r="G145" s="16" t="str">
        <f t="shared" si="7"/>
        <v/>
      </c>
    </row>
    <row r="146" spans="1:7">
      <c r="A146" s="143">
        <v>137</v>
      </c>
      <c r="B146" s="144"/>
      <c r="C146" s="144"/>
      <c r="D146" s="144"/>
      <c r="E146" s="144"/>
      <c r="F146" s="146"/>
      <c r="G146" s="16" t="str">
        <f t="shared" si="7"/>
        <v/>
      </c>
    </row>
    <row r="147" spans="1:7">
      <c r="A147" s="143">
        <v>138</v>
      </c>
      <c r="B147" s="144"/>
      <c r="C147" s="144"/>
      <c r="D147" s="144"/>
      <c r="E147" s="144"/>
      <c r="F147" s="146"/>
      <c r="G147" s="16" t="str">
        <f t="shared" si="7"/>
        <v/>
      </c>
    </row>
    <row r="148" spans="1:7">
      <c r="A148" s="143">
        <v>139</v>
      </c>
      <c r="B148" s="144"/>
      <c r="C148" s="144"/>
      <c r="D148" s="144"/>
      <c r="E148" s="144"/>
      <c r="F148" s="146"/>
      <c r="G148" s="16" t="str">
        <f t="shared" si="7"/>
        <v/>
      </c>
    </row>
    <row r="149" spans="1:7">
      <c r="A149" s="143">
        <v>140</v>
      </c>
      <c r="B149" s="144"/>
      <c r="C149" s="144"/>
      <c r="D149" s="144"/>
      <c r="E149" s="144"/>
      <c r="F149" s="146"/>
      <c r="G149" s="16" t="str">
        <f t="shared" si="7"/>
        <v/>
      </c>
    </row>
    <row r="150" spans="1:7">
      <c r="A150" s="143">
        <v>141</v>
      </c>
      <c r="B150" s="144"/>
      <c r="C150" s="144"/>
      <c r="D150" s="144"/>
      <c r="E150" s="144"/>
      <c r="F150" s="146"/>
      <c r="G150" s="16" t="str">
        <f t="shared" si="7"/>
        <v/>
      </c>
    </row>
    <row r="151" spans="1:7">
      <c r="A151" s="143">
        <v>142</v>
      </c>
      <c r="B151" s="144"/>
      <c r="C151" s="144"/>
      <c r="D151" s="144"/>
      <c r="E151" s="144"/>
      <c r="F151" s="146"/>
      <c r="G151" s="16" t="str">
        <f t="shared" si="7"/>
        <v/>
      </c>
    </row>
    <row r="152" spans="1:7">
      <c r="A152" s="143">
        <v>143</v>
      </c>
      <c r="B152" s="144"/>
      <c r="C152" s="144"/>
      <c r="D152" s="144"/>
      <c r="E152" s="144"/>
      <c r="F152" s="146"/>
      <c r="G152" s="16" t="str">
        <f t="shared" si="7"/>
        <v/>
      </c>
    </row>
    <row r="153" spans="1:7">
      <c r="A153" s="143">
        <v>144</v>
      </c>
      <c r="B153" s="144"/>
      <c r="C153" s="144"/>
      <c r="D153" s="144"/>
      <c r="E153" s="144"/>
      <c r="F153" s="146"/>
      <c r="G153" s="16" t="str">
        <f t="shared" si="7"/>
        <v/>
      </c>
    </row>
    <row r="154" spans="1:7">
      <c r="A154" s="143">
        <v>145</v>
      </c>
      <c r="B154" s="144"/>
      <c r="C154" s="144"/>
      <c r="D154" s="144"/>
      <c r="E154" s="144"/>
      <c r="F154" s="146"/>
      <c r="G154" s="16" t="str">
        <f t="shared" si="7"/>
        <v/>
      </c>
    </row>
    <row r="155" spans="1:7">
      <c r="A155" s="143">
        <v>146</v>
      </c>
      <c r="B155" s="144"/>
      <c r="C155" s="144"/>
      <c r="D155" s="144"/>
      <c r="E155" s="144"/>
      <c r="F155" s="146"/>
      <c r="G155" s="16" t="str">
        <f t="shared" si="7"/>
        <v/>
      </c>
    </row>
    <row r="156" spans="1:7">
      <c r="A156" s="143">
        <v>147</v>
      </c>
      <c r="B156" s="144"/>
      <c r="C156" s="144"/>
      <c r="D156" s="144"/>
      <c r="E156" s="144"/>
      <c r="F156" s="146"/>
      <c r="G156" s="16" t="str">
        <f t="shared" si="7"/>
        <v/>
      </c>
    </row>
    <row r="157" spans="1:7">
      <c r="A157" s="143">
        <v>148</v>
      </c>
      <c r="B157" s="144"/>
      <c r="C157" s="144"/>
      <c r="D157" s="144"/>
      <c r="E157" s="144"/>
      <c r="F157" s="146"/>
      <c r="G157" s="16" t="str">
        <f t="shared" si="7"/>
        <v/>
      </c>
    </row>
    <row r="158" spans="1:7">
      <c r="A158" s="143">
        <v>149</v>
      </c>
      <c r="B158" s="144"/>
      <c r="C158" s="144"/>
      <c r="D158" s="144"/>
      <c r="E158" s="144"/>
      <c r="F158" s="146"/>
      <c r="G158" s="16" t="str">
        <f t="shared" si="7"/>
        <v/>
      </c>
    </row>
    <row r="159" spans="1:7">
      <c r="A159" s="143">
        <v>150</v>
      </c>
      <c r="B159" s="144"/>
      <c r="C159" s="144"/>
      <c r="D159" s="144"/>
      <c r="E159" s="144"/>
      <c r="F159" s="146"/>
      <c r="G159" s="16" t="str">
        <f t="shared" si="7"/>
        <v/>
      </c>
    </row>
    <row r="160" spans="1:7">
      <c r="A160" s="143">
        <v>151</v>
      </c>
      <c r="B160" s="144"/>
      <c r="C160" s="144"/>
      <c r="D160" s="144"/>
      <c r="E160" s="144"/>
      <c r="F160" s="146"/>
      <c r="G160" s="16" t="str">
        <f t="shared" si="7"/>
        <v/>
      </c>
    </row>
    <row r="161" spans="1:7">
      <c r="A161" s="143">
        <v>152</v>
      </c>
      <c r="B161" s="144"/>
      <c r="C161" s="144"/>
      <c r="D161" s="144"/>
      <c r="E161" s="144"/>
      <c r="F161" s="146"/>
      <c r="G161" s="16" t="str">
        <f t="shared" si="7"/>
        <v/>
      </c>
    </row>
    <row r="162" spans="1:7">
      <c r="A162" s="143">
        <v>153</v>
      </c>
      <c r="B162" s="144"/>
      <c r="C162" s="144"/>
      <c r="D162" s="144"/>
      <c r="E162" s="144"/>
      <c r="F162" s="146"/>
      <c r="G162" s="16" t="str">
        <f t="shared" si="7"/>
        <v/>
      </c>
    </row>
    <row r="163" spans="1:7">
      <c r="A163" s="143">
        <v>154</v>
      </c>
      <c r="B163" s="144"/>
      <c r="C163" s="144"/>
      <c r="D163" s="144"/>
      <c r="E163" s="144"/>
      <c r="F163" s="146"/>
      <c r="G163" s="16" t="str">
        <f t="shared" si="7"/>
        <v/>
      </c>
    </row>
    <row r="164" spans="1:7">
      <c r="A164" s="143">
        <v>155</v>
      </c>
      <c r="B164" s="144"/>
      <c r="C164" s="144"/>
      <c r="D164" s="144"/>
      <c r="E164" s="144"/>
      <c r="F164" s="146"/>
      <c r="G164" s="16" t="str">
        <f t="shared" si="7"/>
        <v/>
      </c>
    </row>
    <row r="165" spans="1:7">
      <c r="A165" s="143">
        <v>156</v>
      </c>
      <c r="B165" s="144"/>
      <c r="C165" s="144"/>
      <c r="D165" s="144"/>
      <c r="E165" s="144"/>
      <c r="F165" s="146"/>
      <c r="G165" s="16" t="str">
        <f t="shared" si="7"/>
        <v/>
      </c>
    </row>
    <row r="166" spans="1:7">
      <c r="A166" s="143">
        <v>157</v>
      </c>
      <c r="B166" s="144"/>
      <c r="C166" s="144"/>
      <c r="D166" s="144"/>
      <c r="E166" s="144"/>
      <c r="F166" s="146"/>
      <c r="G166" s="16" t="str">
        <f t="shared" si="7"/>
        <v/>
      </c>
    </row>
    <row r="167" spans="1:7">
      <c r="A167" s="143">
        <v>158</v>
      </c>
      <c r="B167" s="144"/>
      <c r="C167" s="144"/>
      <c r="D167" s="144"/>
      <c r="E167" s="144"/>
      <c r="F167" s="146"/>
      <c r="G167" s="16" t="str">
        <f t="shared" si="7"/>
        <v/>
      </c>
    </row>
    <row r="168" spans="1:7">
      <c r="A168" s="143">
        <v>159</v>
      </c>
      <c r="B168" s="144"/>
      <c r="C168" s="144"/>
      <c r="D168" s="144"/>
      <c r="E168" s="144"/>
      <c r="F168" s="146"/>
      <c r="G168" s="16" t="str">
        <f t="shared" si="7"/>
        <v/>
      </c>
    </row>
    <row r="169" spans="1:7">
      <c r="A169" s="143">
        <v>160</v>
      </c>
      <c r="B169" s="144"/>
      <c r="C169" s="144"/>
      <c r="D169" s="144"/>
      <c r="E169" s="144"/>
      <c r="F169" s="146"/>
      <c r="G169" s="16" t="str">
        <f t="shared" si="7"/>
        <v/>
      </c>
    </row>
    <row r="170" spans="1:7">
      <c r="A170" s="143">
        <v>161</v>
      </c>
      <c r="B170" s="144"/>
      <c r="C170" s="144"/>
      <c r="D170" s="144"/>
      <c r="E170" s="144"/>
      <c r="F170" s="146"/>
      <c r="G170" s="16" t="str">
        <f t="shared" si="7"/>
        <v/>
      </c>
    </row>
    <row r="171" spans="1:7">
      <c r="A171" s="143">
        <v>162</v>
      </c>
      <c r="B171" s="144"/>
      <c r="C171" s="144"/>
      <c r="D171" s="144"/>
      <c r="E171" s="144"/>
      <c r="F171" s="146"/>
      <c r="G171" s="16" t="str">
        <f t="shared" si="7"/>
        <v/>
      </c>
    </row>
    <row r="172" spans="1:7">
      <c r="A172" s="143">
        <v>163</v>
      </c>
      <c r="B172" s="144"/>
      <c r="C172" s="144"/>
      <c r="D172" s="144"/>
      <c r="E172" s="144"/>
      <c r="F172" s="146"/>
      <c r="G172" s="16" t="str">
        <f t="shared" si="7"/>
        <v/>
      </c>
    </row>
    <row r="173" spans="1:7">
      <c r="A173" s="143">
        <v>164</v>
      </c>
      <c r="B173" s="144"/>
      <c r="C173" s="144"/>
      <c r="D173" s="144"/>
      <c r="E173" s="144"/>
      <c r="F173" s="146"/>
      <c r="G173" s="16" t="str">
        <f t="shared" si="7"/>
        <v/>
      </c>
    </row>
    <row r="174" spans="1:7">
      <c r="A174" s="143">
        <v>165</v>
      </c>
      <c r="B174" s="144"/>
      <c r="C174" s="144"/>
      <c r="D174" s="144"/>
      <c r="E174" s="144"/>
      <c r="F174" s="146"/>
      <c r="G174" s="16" t="str">
        <f t="shared" si="7"/>
        <v/>
      </c>
    </row>
    <row r="175" spans="1:7">
      <c r="A175" s="143">
        <v>166</v>
      </c>
      <c r="B175" s="144"/>
      <c r="C175" s="144"/>
      <c r="D175" s="144"/>
      <c r="E175" s="144"/>
      <c r="F175" s="146"/>
      <c r="G175" s="16" t="str">
        <f t="shared" si="7"/>
        <v/>
      </c>
    </row>
    <row r="176" spans="1:7">
      <c r="A176" s="143">
        <v>167</v>
      </c>
      <c r="B176" s="144"/>
      <c r="C176" s="144"/>
      <c r="D176" s="144"/>
      <c r="E176" s="144"/>
      <c r="F176" s="146"/>
      <c r="G176" s="16" t="str">
        <f t="shared" si="7"/>
        <v/>
      </c>
    </row>
    <row r="177" spans="1:7">
      <c r="A177" s="143">
        <v>168</v>
      </c>
      <c r="B177" s="144"/>
      <c r="C177" s="144"/>
      <c r="D177" s="144"/>
      <c r="E177" s="144"/>
      <c r="F177" s="146"/>
      <c r="G177" s="16" t="str">
        <f t="shared" si="7"/>
        <v/>
      </c>
    </row>
    <row r="178" spans="1:7">
      <c r="A178" s="143">
        <v>169</v>
      </c>
      <c r="B178" s="144"/>
      <c r="C178" s="144"/>
      <c r="D178" s="144"/>
      <c r="E178" s="144"/>
      <c r="F178" s="146"/>
      <c r="G178" s="16" t="str">
        <f t="shared" si="7"/>
        <v/>
      </c>
    </row>
    <row r="179" spans="1:7">
      <c r="A179" s="143">
        <v>170</v>
      </c>
      <c r="B179" s="144"/>
      <c r="C179" s="144"/>
      <c r="D179" s="144"/>
      <c r="E179" s="144"/>
      <c r="F179" s="146"/>
      <c r="G179" s="16" t="str">
        <f t="shared" si="7"/>
        <v/>
      </c>
    </row>
    <row r="180" spans="1:7">
      <c r="A180" s="143">
        <v>171</v>
      </c>
      <c r="B180" s="144"/>
      <c r="C180" s="144"/>
      <c r="D180" s="144"/>
      <c r="E180" s="144"/>
      <c r="F180" s="146"/>
      <c r="G180" s="16" t="str">
        <f t="shared" si="7"/>
        <v/>
      </c>
    </row>
    <row r="181" spans="1:7">
      <c r="A181" s="143">
        <v>172</v>
      </c>
      <c r="B181" s="144"/>
      <c r="C181" s="144"/>
      <c r="D181" s="144"/>
      <c r="E181" s="144"/>
      <c r="F181" s="146"/>
      <c r="G181" s="16" t="str">
        <f t="shared" si="7"/>
        <v/>
      </c>
    </row>
    <row r="182" spans="1:7">
      <c r="A182" s="143">
        <v>173</v>
      </c>
      <c r="B182" s="144"/>
      <c r="C182" s="144"/>
      <c r="D182" s="144"/>
      <c r="E182" s="144"/>
      <c r="F182" s="146"/>
      <c r="G182" s="16" t="str">
        <f t="shared" si="7"/>
        <v/>
      </c>
    </row>
    <row r="183" spans="1:7">
      <c r="A183" s="143">
        <v>174</v>
      </c>
      <c r="B183" s="144"/>
      <c r="C183" s="144"/>
      <c r="D183" s="144"/>
      <c r="E183" s="144"/>
      <c r="F183" s="146"/>
      <c r="G183" s="16" t="str">
        <f t="shared" si="7"/>
        <v/>
      </c>
    </row>
    <row r="184" spans="1:7">
      <c r="A184" s="143">
        <v>175</v>
      </c>
      <c r="B184" s="144"/>
      <c r="C184" s="144"/>
      <c r="D184" s="144"/>
      <c r="E184" s="144"/>
      <c r="F184" s="146"/>
      <c r="G184" s="16" t="str">
        <f t="shared" si="7"/>
        <v/>
      </c>
    </row>
    <row r="185" spans="1:7">
      <c r="A185" s="143">
        <v>176</v>
      </c>
      <c r="B185" s="144"/>
      <c r="C185" s="144"/>
      <c r="D185" s="144"/>
      <c r="E185" s="144"/>
      <c r="F185" s="146"/>
      <c r="G185" s="16" t="str">
        <f t="shared" si="7"/>
        <v/>
      </c>
    </row>
    <row r="186" spans="1:7">
      <c r="A186" s="143">
        <v>177</v>
      </c>
      <c r="B186" s="144"/>
      <c r="C186" s="144"/>
      <c r="D186" s="144"/>
      <c r="E186" s="144"/>
      <c r="F186" s="146"/>
      <c r="G186" s="16" t="str">
        <f t="shared" si="7"/>
        <v/>
      </c>
    </row>
    <row r="187" spans="1:7">
      <c r="A187" s="143">
        <v>178</v>
      </c>
      <c r="B187" s="144"/>
      <c r="C187" s="144"/>
      <c r="D187" s="144"/>
      <c r="E187" s="144"/>
      <c r="F187" s="146"/>
      <c r="G187" s="16" t="str">
        <f t="shared" si="7"/>
        <v/>
      </c>
    </row>
    <row r="188" spans="1:7">
      <c r="A188" s="143">
        <v>179</v>
      </c>
      <c r="B188" s="144"/>
      <c r="C188" s="144"/>
      <c r="D188" s="144"/>
      <c r="E188" s="144"/>
      <c r="F188" s="146"/>
      <c r="G188" s="16" t="str">
        <f t="shared" si="7"/>
        <v/>
      </c>
    </row>
    <row r="189" spans="1:7">
      <c r="A189" s="143">
        <v>180</v>
      </c>
      <c r="B189" s="144"/>
      <c r="C189" s="144"/>
      <c r="D189" s="144"/>
      <c r="E189" s="144"/>
      <c r="F189" s="146"/>
      <c r="G189" s="16" t="str">
        <f t="shared" si="7"/>
        <v/>
      </c>
    </row>
    <row r="190" spans="1:7">
      <c r="A190" s="143">
        <v>181</v>
      </c>
      <c r="B190" s="144"/>
      <c r="C190" s="144"/>
      <c r="D190" s="144"/>
      <c r="E190" s="144"/>
      <c r="F190" s="146"/>
      <c r="G190" s="16" t="str">
        <f t="shared" si="7"/>
        <v/>
      </c>
    </row>
    <row r="191" spans="1:7">
      <c r="A191" s="143">
        <v>182</v>
      </c>
      <c r="B191" s="144"/>
      <c r="C191" s="144"/>
      <c r="D191" s="144"/>
      <c r="E191" s="144"/>
      <c r="F191" s="146"/>
      <c r="G191" s="16" t="str">
        <f t="shared" si="7"/>
        <v/>
      </c>
    </row>
    <row r="192" spans="1:7">
      <c r="A192" s="143">
        <v>183</v>
      </c>
      <c r="B192" s="144"/>
      <c r="C192" s="144"/>
      <c r="D192" s="144"/>
      <c r="E192" s="144"/>
      <c r="F192" s="146"/>
      <c r="G192" s="16" t="str">
        <f t="shared" si="7"/>
        <v/>
      </c>
    </row>
    <row r="193" spans="1:7">
      <c r="A193" s="143">
        <v>184</v>
      </c>
      <c r="B193" s="144"/>
      <c r="C193" s="144"/>
      <c r="D193" s="144"/>
      <c r="E193" s="144"/>
      <c r="F193" s="146"/>
      <c r="G193" s="16" t="str">
        <f t="shared" si="7"/>
        <v/>
      </c>
    </row>
    <row r="194" spans="1:7">
      <c r="A194" s="143">
        <v>185</v>
      </c>
      <c r="B194" s="144"/>
      <c r="C194" s="144"/>
      <c r="D194" s="144"/>
      <c r="E194" s="144"/>
      <c r="F194" s="146"/>
      <c r="G194" s="16" t="str">
        <f t="shared" si="7"/>
        <v/>
      </c>
    </row>
    <row r="195" spans="1:7">
      <c r="A195" s="143">
        <v>186</v>
      </c>
      <c r="B195" s="144"/>
      <c r="C195" s="144"/>
      <c r="D195" s="144"/>
      <c r="E195" s="144"/>
      <c r="F195" s="146"/>
      <c r="G195" s="16" t="str">
        <f t="shared" si="7"/>
        <v/>
      </c>
    </row>
    <row r="196" spans="1:7">
      <c r="A196" s="143">
        <v>187</v>
      </c>
      <c r="B196" s="144"/>
      <c r="C196" s="144"/>
      <c r="D196" s="144"/>
      <c r="E196" s="144"/>
      <c r="F196" s="146"/>
      <c r="G196" s="16" t="str">
        <f t="shared" si="7"/>
        <v/>
      </c>
    </row>
    <row r="197" spans="1:7">
      <c r="A197" s="143">
        <v>188</v>
      </c>
      <c r="B197" s="144"/>
      <c r="C197" s="144"/>
      <c r="D197" s="144"/>
      <c r="E197" s="144"/>
      <c r="F197" s="146"/>
      <c r="G197" s="16" t="str">
        <f t="shared" si="7"/>
        <v/>
      </c>
    </row>
    <row r="198" spans="1:7">
      <c r="A198" s="143">
        <v>189</v>
      </c>
      <c r="B198" s="144"/>
      <c r="C198" s="144"/>
      <c r="D198" s="144"/>
      <c r="E198" s="144"/>
      <c r="F198" s="146"/>
      <c r="G198" s="16" t="str">
        <f t="shared" si="7"/>
        <v/>
      </c>
    </row>
    <row r="199" spans="1:7">
      <c r="A199" s="143">
        <v>190</v>
      </c>
      <c r="B199" s="144"/>
      <c r="C199" s="144"/>
      <c r="D199" s="144"/>
      <c r="E199" s="144"/>
      <c r="F199" s="146"/>
      <c r="G199" s="16" t="str">
        <f t="shared" si="7"/>
        <v/>
      </c>
    </row>
    <row r="200" spans="1:7">
      <c r="A200" s="143">
        <v>191</v>
      </c>
      <c r="B200" s="144"/>
      <c r="C200" s="144"/>
      <c r="D200" s="144"/>
      <c r="E200" s="144"/>
      <c r="F200" s="146"/>
      <c r="G200" s="16" t="str">
        <f t="shared" si="7"/>
        <v/>
      </c>
    </row>
    <row r="201" spans="1:7">
      <c r="A201" s="143">
        <v>192</v>
      </c>
      <c r="B201" s="144"/>
      <c r="C201" s="144"/>
      <c r="D201" s="144"/>
      <c r="E201" s="144"/>
      <c r="F201" s="146"/>
      <c r="G201" s="16" t="str">
        <f t="shared" si="7"/>
        <v/>
      </c>
    </row>
    <row r="202" spans="1:7">
      <c r="A202" s="143">
        <v>193</v>
      </c>
      <c r="B202" s="144"/>
      <c r="C202" s="144"/>
      <c r="D202" s="144"/>
      <c r="E202" s="144"/>
      <c r="F202" s="146"/>
      <c r="G202" s="16" t="str">
        <f t="shared" ref="G202:G259" si="8">IF(OR($B202="",$C202="",,,$F202&lt;an_initial,$F202&gt;an_final,$H202=FALSE),"",HLOOKUP(E202,ii522punctaje,2,FALSE)/I202)</f>
        <v/>
      </c>
    </row>
    <row r="203" spans="1:7">
      <c r="A203" s="143">
        <v>194</v>
      </c>
      <c r="B203" s="144"/>
      <c r="C203" s="144"/>
      <c r="D203" s="144"/>
      <c r="E203" s="144"/>
      <c r="F203" s="146"/>
      <c r="G203" s="16" t="str">
        <f t="shared" si="8"/>
        <v/>
      </c>
    </row>
    <row r="204" spans="1:7">
      <c r="A204" s="143">
        <v>195</v>
      </c>
      <c r="B204" s="144"/>
      <c r="C204" s="144"/>
      <c r="D204" s="144"/>
      <c r="E204" s="144"/>
      <c r="F204" s="146"/>
      <c r="G204" s="16" t="str">
        <f t="shared" si="8"/>
        <v/>
      </c>
    </row>
    <row r="205" spans="1:7">
      <c r="A205" s="143">
        <v>196</v>
      </c>
      <c r="B205" s="144"/>
      <c r="C205" s="144"/>
      <c r="D205" s="144"/>
      <c r="E205" s="144"/>
      <c r="F205" s="146"/>
      <c r="G205" s="16" t="str">
        <f t="shared" si="8"/>
        <v/>
      </c>
    </row>
    <row r="206" spans="1:7">
      <c r="A206" s="143">
        <v>197</v>
      </c>
      <c r="B206" s="144"/>
      <c r="C206" s="144"/>
      <c r="D206" s="144"/>
      <c r="E206" s="144"/>
      <c r="F206" s="146"/>
      <c r="G206" s="16" t="str">
        <f t="shared" si="8"/>
        <v/>
      </c>
    </row>
    <row r="207" spans="1:7">
      <c r="A207" s="143">
        <v>198</v>
      </c>
      <c r="B207" s="144"/>
      <c r="C207" s="144"/>
      <c r="D207" s="144"/>
      <c r="E207" s="144"/>
      <c r="F207" s="146"/>
      <c r="G207" s="16" t="str">
        <f t="shared" si="8"/>
        <v/>
      </c>
    </row>
    <row r="208" spans="1:7">
      <c r="A208" s="143">
        <v>199</v>
      </c>
      <c r="B208" s="144"/>
      <c r="C208" s="144"/>
      <c r="D208" s="144"/>
      <c r="E208" s="144"/>
      <c r="F208" s="146"/>
      <c r="G208" s="16" t="str">
        <f t="shared" si="8"/>
        <v/>
      </c>
    </row>
    <row r="209" spans="1:7">
      <c r="A209" s="143">
        <v>200</v>
      </c>
      <c r="B209" s="144"/>
      <c r="C209" s="144"/>
      <c r="D209" s="144"/>
      <c r="E209" s="144"/>
      <c r="F209" s="146"/>
      <c r="G209" s="16" t="str">
        <f t="shared" si="8"/>
        <v/>
      </c>
    </row>
    <row r="210" spans="1:7">
      <c r="A210" s="143">
        <v>201</v>
      </c>
      <c r="B210" s="144"/>
      <c r="C210" s="144"/>
      <c r="D210" s="144"/>
      <c r="E210" s="144"/>
      <c r="F210" s="146"/>
      <c r="G210" s="16" t="str">
        <f t="shared" si="8"/>
        <v/>
      </c>
    </row>
    <row r="211" spans="1:7">
      <c r="A211" s="143">
        <v>202</v>
      </c>
      <c r="B211" s="144"/>
      <c r="C211" s="144"/>
      <c r="D211" s="144"/>
      <c r="E211" s="144"/>
      <c r="F211" s="146"/>
      <c r="G211" s="16" t="str">
        <f t="shared" si="8"/>
        <v/>
      </c>
    </row>
    <row r="212" spans="1:7">
      <c r="A212" s="143">
        <v>203</v>
      </c>
      <c r="B212" s="144"/>
      <c r="C212" s="144"/>
      <c r="D212" s="144"/>
      <c r="E212" s="144"/>
      <c r="F212" s="146"/>
      <c r="G212" s="16" t="str">
        <f t="shared" si="8"/>
        <v/>
      </c>
    </row>
    <row r="213" spans="1:7">
      <c r="A213" s="143">
        <v>204</v>
      </c>
      <c r="B213" s="144"/>
      <c r="C213" s="144"/>
      <c r="D213" s="144"/>
      <c r="E213" s="144"/>
      <c r="F213" s="146"/>
      <c r="G213" s="16" t="str">
        <f t="shared" si="8"/>
        <v/>
      </c>
    </row>
    <row r="214" spans="1:7">
      <c r="A214" s="143">
        <v>205</v>
      </c>
      <c r="B214" s="144"/>
      <c r="C214" s="144"/>
      <c r="D214" s="144"/>
      <c r="E214" s="144"/>
      <c r="F214" s="146"/>
      <c r="G214" s="16" t="str">
        <f t="shared" si="8"/>
        <v/>
      </c>
    </row>
    <row r="215" spans="1:7">
      <c r="A215" s="143">
        <v>206</v>
      </c>
      <c r="B215" s="144"/>
      <c r="C215" s="144"/>
      <c r="D215" s="144"/>
      <c r="E215" s="144"/>
      <c r="F215" s="146"/>
      <c r="G215" s="16" t="str">
        <f t="shared" si="8"/>
        <v/>
      </c>
    </row>
    <row r="216" spans="1:7">
      <c r="A216" s="143">
        <v>207</v>
      </c>
      <c r="B216" s="144"/>
      <c r="C216" s="144"/>
      <c r="D216" s="144"/>
      <c r="E216" s="144"/>
      <c r="F216" s="146"/>
      <c r="G216" s="16" t="str">
        <f t="shared" si="8"/>
        <v/>
      </c>
    </row>
    <row r="217" spans="1:7">
      <c r="A217" s="143">
        <v>208</v>
      </c>
      <c r="B217" s="144"/>
      <c r="C217" s="144"/>
      <c r="D217" s="144"/>
      <c r="E217" s="144"/>
      <c r="F217" s="146"/>
      <c r="G217" s="16" t="str">
        <f t="shared" si="8"/>
        <v/>
      </c>
    </row>
    <row r="218" spans="1:7">
      <c r="A218" s="143">
        <v>209</v>
      </c>
      <c r="B218" s="144"/>
      <c r="C218" s="144"/>
      <c r="D218" s="144"/>
      <c r="E218" s="144"/>
      <c r="F218" s="146"/>
      <c r="G218" s="16" t="str">
        <f t="shared" si="8"/>
        <v/>
      </c>
    </row>
    <row r="219" spans="1:7">
      <c r="A219" s="143">
        <v>210</v>
      </c>
      <c r="B219" s="144"/>
      <c r="C219" s="144"/>
      <c r="D219" s="144"/>
      <c r="E219" s="144"/>
      <c r="F219" s="146"/>
      <c r="G219" s="16" t="str">
        <f t="shared" si="8"/>
        <v/>
      </c>
    </row>
    <row r="220" spans="1:7">
      <c r="A220" s="143">
        <v>211</v>
      </c>
      <c r="B220" s="144"/>
      <c r="C220" s="144"/>
      <c r="D220" s="144"/>
      <c r="E220" s="144"/>
      <c r="F220" s="146"/>
      <c r="G220" s="16" t="str">
        <f t="shared" si="8"/>
        <v/>
      </c>
    </row>
    <row r="221" spans="1:7">
      <c r="A221" s="143">
        <v>212</v>
      </c>
      <c r="B221" s="144"/>
      <c r="C221" s="144"/>
      <c r="D221" s="144"/>
      <c r="E221" s="144"/>
      <c r="F221" s="146"/>
      <c r="G221" s="16" t="str">
        <f t="shared" si="8"/>
        <v/>
      </c>
    </row>
    <row r="222" spans="1:7">
      <c r="A222" s="143">
        <v>213</v>
      </c>
      <c r="B222" s="144"/>
      <c r="C222" s="144"/>
      <c r="D222" s="144"/>
      <c r="E222" s="144"/>
      <c r="F222" s="146"/>
      <c r="G222" s="16" t="str">
        <f t="shared" si="8"/>
        <v/>
      </c>
    </row>
    <row r="223" spans="1:7">
      <c r="A223" s="143">
        <v>214</v>
      </c>
      <c r="B223" s="144"/>
      <c r="C223" s="144"/>
      <c r="D223" s="144"/>
      <c r="E223" s="144"/>
      <c r="F223" s="146"/>
      <c r="G223" s="16" t="str">
        <f t="shared" si="8"/>
        <v/>
      </c>
    </row>
    <row r="224" spans="1:7">
      <c r="A224" s="143">
        <v>215</v>
      </c>
      <c r="B224" s="144"/>
      <c r="C224" s="144"/>
      <c r="D224" s="144"/>
      <c r="E224" s="144"/>
      <c r="F224" s="146"/>
      <c r="G224" s="16" t="str">
        <f t="shared" si="8"/>
        <v/>
      </c>
    </row>
    <row r="225" spans="1:7">
      <c r="A225" s="143">
        <v>216</v>
      </c>
      <c r="B225" s="144"/>
      <c r="C225" s="144"/>
      <c r="D225" s="144"/>
      <c r="E225" s="144"/>
      <c r="F225" s="146"/>
      <c r="G225" s="16" t="str">
        <f t="shared" si="8"/>
        <v/>
      </c>
    </row>
    <row r="226" spans="1:7">
      <c r="A226" s="143">
        <v>217</v>
      </c>
      <c r="B226" s="144"/>
      <c r="C226" s="144"/>
      <c r="D226" s="144"/>
      <c r="E226" s="144"/>
      <c r="F226" s="146"/>
      <c r="G226" s="16" t="str">
        <f t="shared" si="8"/>
        <v/>
      </c>
    </row>
    <row r="227" spans="1:7">
      <c r="A227" s="143">
        <v>218</v>
      </c>
      <c r="B227" s="144"/>
      <c r="C227" s="144"/>
      <c r="D227" s="144"/>
      <c r="E227" s="144"/>
      <c r="F227" s="146"/>
      <c r="G227" s="16" t="str">
        <f t="shared" si="8"/>
        <v/>
      </c>
    </row>
    <row r="228" spans="1:7">
      <c r="A228" s="143">
        <v>219</v>
      </c>
      <c r="B228" s="144"/>
      <c r="C228" s="144"/>
      <c r="D228" s="144"/>
      <c r="E228" s="144"/>
      <c r="F228" s="146"/>
      <c r="G228" s="16" t="str">
        <f t="shared" si="8"/>
        <v/>
      </c>
    </row>
    <row r="229" spans="1:7">
      <c r="A229" s="143">
        <v>220</v>
      </c>
      <c r="B229" s="144"/>
      <c r="C229" s="144"/>
      <c r="D229" s="144"/>
      <c r="E229" s="144"/>
      <c r="F229" s="146"/>
      <c r="G229" s="16" t="str">
        <f t="shared" si="8"/>
        <v/>
      </c>
    </row>
    <row r="230" spans="1:7">
      <c r="A230" s="143">
        <v>221</v>
      </c>
      <c r="B230" s="144"/>
      <c r="C230" s="144"/>
      <c r="D230" s="144"/>
      <c r="E230" s="144"/>
      <c r="F230" s="146"/>
      <c r="G230" s="16" t="str">
        <f t="shared" si="8"/>
        <v/>
      </c>
    </row>
    <row r="231" spans="1:7">
      <c r="A231" s="143">
        <v>222</v>
      </c>
      <c r="B231" s="144"/>
      <c r="C231" s="144"/>
      <c r="D231" s="144"/>
      <c r="E231" s="144"/>
      <c r="F231" s="146"/>
      <c r="G231" s="16" t="str">
        <f t="shared" si="8"/>
        <v/>
      </c>
    </row>
    <row r="232" spans="1:7">
      <c r="A232" s="143">
        <v>223</v>
      </c>
      <c r="B232" s="144"/>
      <c r="C232" s="144"/>
      <c r="D232" s="144"/>
      <c r="E232" s="144"/>
      <c r="F232" s="146"/>
      <c r="G232" s="16" t="str">
        <f t="shared" si="8"/>
        <v/>
      </c>
    </row>
    <row r="233" spans="1:7">
      <c r="A233" s="143">
        <v>224</v>
      </c>
      <c r="B233" s="144"/>
      <c r="C233" s="144"/>
      <c r="D233" s="144"/>
      <c r="E233" s="144"/>
      <c r="F233" s="146"/>
      <c r="G233" s="16" t="str">
        <f t="shared" si="8"/>
        <v/>
      </c>
    </row>
    <row r="234" spans="1:7">
      <c r="A234" s="143">
        <v>225</v>
      </c>
      <c r="B234" s="144"/>
      <c r="C234" s="144"/>
      <c r="D234" s="144"/>
      <c r="E234" s="144"/>
      <c r="F234" s="146"/>
      <c r="G234" s="16" t="str">
        <f t="shared" si="8"/>
        <v/>
      </c>
    </row>
    <row r="235" spans="1:7">
      <c r="A235" s="143">
        <v>226</v>
      </c>
      <c r="B235" s="144"/>
      <c r="C235" s="144"/>
      <c r="D235" s="144"/>
      <c r="E235" s="144"/>
      <c r="F235" s="146"/>
      <c r="G235" s="16" t="str">
        <f t="shared" si="8"/>
        <v/>
      </c>
    </row>
    <row r="236" spans="1:7">
      <c r="A236" s="143">
        <v>227</v>
      </c>
      <c r="B236" s="144"/>
      <c r="C236" s="144"/>
      <c r="D236" s="144"/>
      <c r="E236" s="144"/>
      <c r="F236" s="146"/>
      <c r="G236" s="16" t="str">
        <f t="shared" si="8"/>
        <v/>
      </c>
    </row>
    <row r="237" spans="1:7">
      <c r="A237" s="143">
        <v>228</v>
      </c>
      <c r="B237" s="144"/>
      <c r="C237" s="144"/>
      <c r="D237" s="144"/>
      <c r="E237" s="144"/>
      <c r="F237" s="146"/>
      <c r="G237" s="16" t="str">
        <f t="shared" si="8"/>
        <v/>
      </c>
    </row>
    <row r="238" spans="1:7">
      <c r="A238" s="143">
        <v>229</v>
      </c>
      <c r="B238" s="144"/>
      <c r="C238" s="144"/>
      <c r="D238" s="144"/>
      <c r="E238" s="144"/>
      <c r="F238" s="146"/>
      <c r="G238" s="16" t="str">
        <f t="shared" si="8"/>
        <v/>
      </c>
    </row>
    <row r="239" spans="1:7">
      <c r="A239" s="143">
        <v>230</v>
      </c>
      <c r="B239" s="144"/>
      <c r="C239" s="144"/>
      <c r="D239" s="144"/>
      <c r="E239" s="144"/>
      <c r="F239" s="146"/>
      <c r="G239" s="16" t="str">
        <f t="shared" si="8"/>
        <v/>
      </c>
    </row>
    <row r="240" spans="1:7">
      <c r="A240" s="143">
        <v>231</v>
      </c>
      <c r="B240" s="144"/>
      <c r="C240" s="144"/>
      <c r="D240" s="144"/>
      <c r="E240" s="144"/>
      <c r="F240" s="146"/>
      <c r="G240" s="16" t="str">
        <f t="shared" si="8"/>
        <v/>
      </c>
    </row>
    <row r="241" spans="1:7">
      <c r="A241" s="143">
        <v>232</v>
      </c>
      <c r="B241" s="144"/>
      <c r="C241" s="144"/>
      <c r="D241" s="144"/>
      <c r="E241" s="144"/>
      <c r="F241" s="146"/>
      <c r="G241" s="16" t="str">
        <f t="shared" si="8"/>
        <v/>
      </c>
    </row>
    <row r="242" spans="1:7">
      <c r="A242" s="143">
        <v>233</v>
      </c>
      <c r="B242" s="144"/>
      <c r="C242" s="144"/>
      <c r="D242" s="144"/>
      <c r="E242" s="144"/>
      <c r="F242" s="146"/>
      <c r="G242" s="16" t="str">
        <f t="shared" si="8"/>
        <v/>
      </c>
    </row>
    <row r="243" spans="1:7">
      <c r="A243" s="143">
        <v>234</v>
      </c>
      <c r="B243" s="144"/>
      <c r="C243" s="144"/>
      <c r="D243" s="144"/>
      <c r="E243" s="144"/>
      <c r="F243" s="146"/>
      <c r="G243" s="16" t="str">
        <f t="shared" si="8"/>
        <v/>
      </c>
    </row>
    <row r="244" spans="1:7">
      <c r="A244" s="143">
        <v>235</v>
      </c>
      <c r="B244" s="144"/>
      <c r="C244" s="144"/>
      <c r="D244" s="144"/>
      <c r="E244" s="144"/>
      <c r="F244" s="146"/>
      <c r="G244" s="16" t="str">
        <f t="shared" si="8"/>
        <v/>
      </c>
    </row>
    <row r="245" spans="1:7">
      <c r="A245" s="143">
        <v>236</v>
      </c>
      <c r="B245" s="144"/>
      <c r="C245" s="144"/>
      <c r="D245" s="144"/>
      <c r="E245" s="144"/>
      <c r="F245" s="146"/>
      <c r="G245" s="16" t="str">
        <f t="shared" si="8"/>
        <v/>
      </c>
    </row>
    <row r="246" spans="1:7">
      <c r="A246" s="143">
        <v>237</v>
      </c>
      <c r="B246" s="144"/>
      <c r="C246" s="144"/>
      <c r="D246" s="144"/>
      <c r="E246" s="144"/>
      <c r="F246" s="146"/>
      <c r="G246" s="16" t="str">
        <f t="shared" si="8"/>
        <v/>
      </c>
    </row>
    <row r="247" spans="1:7">
      <c r="A247" s="143">
        <v>238</v>
      </c>
      <c r="B247" s="144"/>
      <c r="C247" s="144"/>
      <c r="D247" s="144"/>
      <c r="E247" s="144"/>
      <c r="F247" s="146"/>
      <c r="G247" s="16" t="str">
        <f t="shared" si="8"/>
        <v/>
      </c>
    </row>
    <row r="248" spans="1:7">
      <c r="A248" s="143">
        <v>239</v>
      </c>
      <c r="B248" s="144"/>
      <c r="C248" s="144"/>
      <c r="D248" s="144"/>
      <c r="E248" s="144"/>
      <c r="F248" s="146"/>
      <c r="G248" s="16" t="str">
        <f t="shared" si="8"/>
        <v/>
      </c>
    </row>
    <row r="249" spans="1:7">
      <c r="A249" s="143">
        <v>240</v>
      </c>
      <c r="B249" s="144"/>
      <c r="C249" s="144"/>
      <c r="D249" s="144"/>
      <c r="E249" s="144"/>
      <c r="F249" s="146"/>
      <c r="G249" s="16" t="str">
        <f t="shared" si="8"/>
        <v/>
      </c>
    </row>
    <row r="250" spans="1:7">
      <c r="A250" s="143">
        <v>241</v>
      </c>
      <c r="B250" s="144"/>
      <c r="C250" s="144"/>
      <c r="D250" s="144"/>
      <c r="E250" s="144"/>
      <c r="F250" s="146"/>
      <c r="G250" s="16" t="str">
        <f t="shared" si="8"/>
        <v/>
      </c>
    </row>
    <row r="251" spans="1:7">
      <c r="A251" s="143">
        <v>242</v>
      </c>
      <c r="B251" s="144"/>
      <c r="C251" s="144"/>
      <c r="D251" s="144"/>
      <c r="E251" s="144"/>
      <c r="F251" s="146"/>
      <c r="G251" s="16" t="str">
        <f t="shared" si="8"/>
        <v/>
      </c>
    </row>
    <row r="252" spans="1:7">
      <c r="A252" s="143">
        <v>243</v>
      </c>
      <c r="B252" s="144"/>
      <c r="C252" s="144"/>
      <c r="D252" s="144"/>
      <c r="E252" s="144"/>
      <c r="F252" s="146"/>
      <c r="G252" s="16" t="str">
        <f t="shared" si="8"/>
        <v/>
      </c>
    </row>
    <row r="253" spans="1:7">
      <c r="A253" s="143">
        <v>244</v>
      </c>
      <c r="B253" s="144"/>
      <c r="C253" s="144"/>
      <c r="D253" s="144"/>
      <c r="E253" s="144"/>
      <c r="F253" s="146"/>
      <c r="G253" s="16" t="str">
        <f t="shared" si="8"/>
        <v/>
      </c>
    </row>
    <row r="254" spans="1:7">
      <c r="A254" s="143">
        <v>245</v>
      </c>
      <c r="B254" s="144"/>
      <c r="C254" s="144"/>
      <c r="D254" s="144"/>
      <c r="E254" s="144"/>
      <c r="F254" s="146"/>
      <c r="G254" s="16" t="str">
        <f t="shared" si="8"/>
        <v/>
      </c>
    </row>
    <row r="255" spans="1:7">
      <c r="A255" s="143">
        <v>246</v>
      </c>
      <c r="B255" s="144"/>
      <c r="C255" s="144"/>
      <c r="D255" s="144"/>
      <c r="E255" s="144"/>
      <c r="F255" s="146"/>
      <c r="G255" s="16" t="str">
        <f t="shared" si="8"/>
        <v/>
      </c>
    </row>
    <row r="256" spans="1:7">
      <c r="A256" s="143">
        <v>247</v>
      </c>
      <c r="B256" s="144"/>
      <c r="C256" s="144"/>
      <c r="D256" s="144"/>
      <c r="E256" s="144"/>
      <c r="F256" s="146"/>
      <c r="G256" s="16" t="str">
        <f t="shared" si="8"/>
        <v/>
      </c>
    </row>
    <row r="257" spans="1:7">
      <c r="A257" s="143">
        <v>248</v>
      </c>
      <c r="B257" s="144"/>
      <c r="C257" s="144"/>
      <c r="D257" s="144"/>
      <c r="E257" s="144"/>
      <c r="F257" s="146"/>
      <c r="G257" s="16" t="str">
        <f t="shared" si="8"/>
        <v/>
      </c>
    </row>
    <row r="258" spans="1:7">
      <c r="A258" s="143">
        <v>249</v>
      </c>
      <c r="B258" s="144"/>
      <c r="C258" s="144"/>
      <c r="D258" s="144"/>
      <c r="E258" s="144"/>
      <c r="F258" s="146"/>
      <c r="G258" s="16" t="str">
        <f t="shared" si="8"/>
        <v/>
      </c>
    </row>
    <row r="259" spans="1:7">
      <c r="A259" s="143">
        <v>250</v>
      </c>
      <c r="B259" s="144"/>
      <c r="C259" s="144"/>
      <c r="D259" s="144"/>
      <c r="E259" s="144"/>
      <c r="F259" s="146"/>
      <c r="G259" s="16" t="str">
        <f t="shared" si="8"/>
        <v/>
      </c>
    </row>
  </sheetData>
  <sheetProtection algorithmName="SHA-512" hashValue="Sj5uCoITVtrsTDCekvexOkZcblPZDftkqDT7gHK5aXGy+O3eIje8s6qhwVbB8e4aSIFSRopw2cKKtn1L39eMgw==" saltValue="BZicVwYiEBzjLE2PfyV9O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election activeCell="B15" sqref="B15"/>
    </sheetView>
  </sheetViews>
  <sheetFormatPr defaultColWidth="9.08984375" defaultRowHeight="15.5"/>
  <cols>
    <col min="1" max="1" width="5.6328125" style="60" customWidth="1"/>
    <col min="2" max="2" width="77.54296875" style="64" customWidth="1"/>
    <col min="3" max="3" width="10.6328125" style="69" customWidth="1"/>
    <col min="4" max="4" width="17.6328125" style="64" customWidth="1"/>
    <col min="5" max="5" width="9.08984375" style="71" hidden="1" customWidth="1"/>
    <col min="6" max="6" width="9.08984375" style="64" hidden="1" customWidth="1"/>
    <col min="7" max="16" width="9.08984375" style="64" customWidth="1"/>
    <col min="17" max="16384" width="9.08984375" style="64"/>
  </cols>
  <sheetData>
    <row r="1" spans="1:6" s="60" customFormat="1">
      <c r="A1" s="59" t="s">
        <v>483</v>
      </c>
      <c r="C1" s="61"/>
      <c r="D1" s="63"/>
      <c r="E1" s="289"/>
    </row>
    <row r="2" spans="1:6" s="60" customFormat="1">
      <c r="A2" s="59" t="s">
        <v>945</v>
      </c>
      <c r="C2" s="61"/>
      <c r="D2" s="63"/>
      <c r="E2" s="289"/>
    </row>
    <row r="3" spans="1:6" s="60" customFormat="1">
      <c r="A3" s="59"/>
      <c r="C3" s="61"/>
      <c r="D3" s="63"/>
      <c r="E3" s="289"/>
    </row>
    <row r="4" spans="1:6">
      <c r="A4" s="554" t="s">
        <v>905</v>
      </c>
      <c r="B4" s="554"/>
      <c r="C4" s="554"/>
      <c r="D4" s="554"/>
      <c r="E4" s="291"/>
    </row>
    <row r="5" spans="1:6" ht="57" customHeight="1">
      <c r="A5" s="560" t="s">
        <v>957</v>
      </c>
      <c r="B5" s="560"/>
      <c r="C5" s="560"/>
      <c r="D5" s="560"/>
    </row>
    <row r="6" spans="1:6" ht="13.5" customHeight="1">
      <c r="C6" s="64"/>
      <c r="D6" s="347" t="str">
        <f>CONCATENATE(functie," ",nume_candidat)</f>
        <v>Șef de lucrări Cristina-Maria POVIAN</v>
      </c>
    </row>
    <row r="7" spans="1:6" ht="18.75" customHeight="1">
      <c r="A7" s="551" t="s">
        <v>338</v>
      </c>
      <c r="B7" s="551" t="s">
        <v>891</v>
      </c>
      <c r="C7" s="557" t="s">
        <v>2</v>
      </c>
      <c r="D7" s="612" t="s">
        <v>544</v>
      </c>
      <c r="E7" s="558" t="s">
        <v>541</v>
      </c>
      <c r="F7" s="559" t="s">
        <v>551</v>
      </c>
    </row>
    <row r="8" spans="1:6" ht="46.5" customHeight="1">
      <c r="A8" s="551"/>
      <c r="B8" s="551"/>
      <c r="C8" s="557"/>
      <c r="D8" s="613"/>
      <c r="E8" s="558"/>
      <c r="F8" s="559"/>
    </row>
    <row r="9" spans="1:6">
      <c r="A9" s="88"/>
      <c r="B9" s="65"/>
      <c r="C9" s="30"/>
      <c r="D9" s="148">
        <f>SUMIF(D10:D1010,"&gt;0")</f>
        <v>0</v>
      </c>
      <c r="E9" s="298"/>
    </row>
    <row r="10" spans="1:6">
      <c r="A10" s="37">
        <v>1</v>
      </c>
      <c r="B10" s="7"/>
      <c r="C10" s="505"/>
      <c r="D10" s="16" t="str">
        <f t="shared" ref="D10:D73" si="0">IF(OR($B10="",,$C10&lt;an_initial,$C10&gt;an_final,),"",20)</f>
        <v/>
      </c>
      <c r="E10" s="349" t="b">
        <f t="shared" ref="E10:E73" si="1">IF(nume_candidat="",FALSE,ISNUMBER(SEARCH(nume_candidat,$B10)))</f>
        <v>0</v>
      </c>
      <c r="F10" s="350">
        <f t="shared" ref="F10:F41" si="2">LEN(B10)-LEN(SUBSTITUTE(B10,",",""))+1</f>
        <v>1</v>
      </c>
    </row>
    <row r="11" spans="1:6">
      <c r="A11" s="37">
        <v>2</v>
      </c>
      <c r="B11" s="7"/>
      <c r="C11" s="505"/>
      <c r="D11" s="16" t="str">
        <f t="shared" si="0"/>
        <v/>
      </c>
      <c r="E11" s="349" t="b">
        <f t="shared" si="1"/>
        <v>0</v>
      </c>
      <c r="F11" s="350">
        <f t="shared" si="2"/>
        <v>1</v>
      </c>
    </row>
    <row r="12" spans="1:6">
      <c r="A12" s="37">
        <v>3</v>
      </c>
      <c r="B12" s="6"/>
      <c r="C12" s="505"/>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ref="F42:F73" si="3">LEN(B42)-LEN(SUBSTITUTE(B42,",",""))+1</f>
        <v>1</v>
      </c>
    </row>
    <row r="43" spans="1:6">
      <c r="A43" s="37">
        <v>34</v>
      </c>
      <c r="B43" s="6"/>
      <c r="C43" s="216"/>
      <c r="D43" s="16" t="str">
        <f t="shared" si="0"/>
        <v/>
      </c>
      <c r="E43" s="349" t="b">
        <f t="shared" si="1"/>
        <v>0</v>
      </c>
      <c r="F43" s="350">
        <f t="shared" si="3"/>
        <v>1</v>
      </c>
    </row>
    <row r="44" spans="1:6">
      <c r="A44" s="37">
        <v>35</v>
      </c>
      <c r="B44" s="6"/>
      <c r="C44" s="216"/>
      <c r="D44" s="16" t="str">
        <f t="shared" si="0"/>
        <v/>
      </c>
      <c r="E44" s="349" t="b">
        <f t="shared" si="1"/>
        <v>0</v>
      </c>
      <c r="F44" s="350">
        <f t="shared" si="3"/>
        <v>1</v>
      </c>
    </row>
    <row r="45" spans="1:6">
      <c r="A45" s="37">
        <v>36</v>
      </c>
      <c r="B45" s="6"/>
      <c r="C45" s="216"/>
      <c r="D45" s="16" t="str">
        <f t="shared" si="0"/>
        <v/>
      </c>
      <c r="E45" s="349" t="b">
        <f t="shared" si="1"/>
        <v>0</v>
      </c>
      <c r="F45" s="350">
        <f t="shared" si="3"/>
        <v>1</v>
      </c>
    </row>
    <row r="46" spans="1:6">
      <c r="A46" s="37">
        <v>37</v>
      </c>
      <c r="B46" s="6"/>
      <c r="C46" s="216"/>
      <c r="D46" s="16" t="str">
        <f t="shared" si="0"/>
        <v/>
      </c>
      <c r="E46" s="349" t="b">
        <f t="shared" si="1"/>
        <v>0</v>
      </c>
      <c r="F46" s="350">
        <f t="shared" si="3"/>
        <v>1</v>
      </c>
    </row>
    <row r="47" spans="1:6">
      <c r="A47" s="37">
        <v>38</v>
      </c>
      <c r="B47" s="6"/>
      <c r="C47" s="216"/>
      <c r="D47" s="16" t="str">
        <f t="shared" si="0"/>
        <v/>
      </c>
      <c r="E47" s="349" t="b">
        <f t="shared" si="1"/>
        <v>0</v>
      </c>
      <c r="F47" s="350">
        <f t="shared" si="3"/>
        <v>1</v>
      </c>
    </row>
    <row r="48" spans="1:6">
      <c r="A48" s="37">
        <v>39</v>
      </c>
      <c r="B48" s="6"/>
      <c r="C48" s="216"/>
      <c r="D48" s="16" t="str">
        <f t="shared" si="0"/>
        <v/>
      </c>
      <c r="E48" s="349" t="b">
        <f t="shared" si="1"/>
        <v>0</v>
      </c>
      <c r="F48" s="350">
        <f t="shared" si="3"/>
        <v>1</v>
      </c>
    </row>
    <row r="49" spans="1:6">
      <c r="A49" s="37">
        <v>40</v>
      </c>
      <c r="B49" s="6"/>
      <c r="C49" s="216"/>
      <c r="D49" s="16" t="str">
        <f t="shared" si="0"/>
        <v/>
      </c>
      <c r="E49" s="349" t="b">
        <f t="shared" si="1"/>
        <v>0</v>
      </c>
      <c r="F49" s="350">
        <f t="shared" si="3"/>
        <v>1</v>
      </c>
    </row>
    <row r="50" spans="1:6">
      <c r="A50" s="37">
        <v>41</v>
      </c>
      <c r="B50" s="6"/>
      <c r="C50" s="216"/>
      <c r="D50" s="16" t="str">
        <f t="shared" si="0"/>
        <v/>
      </c>
      <c r="E50" s="349" t="b">
        <f t="shared" si="1"/>
        <v>0</v>
      </c>
      <c r="F50" s="350">
        <f t="shared" si="3"/>
        <v>1</v>
      </c>
    </row>
    <row r="51" spans="1:6">
      <c r="A51" s="37">
        <v>42</v>
      </c>
      <c r="B51" s="6"/>
      <c r="C51" s="216"/>
      <c r="D51" s="16" t="str">
        <f t="shared" si="0"/>
        <v/>
      </c>
      <c r="E51" s="349" t="b">
        <f t="shared" si="1"/>
        <v>0</v>
      </c>
      <c r="F51" s="350">
        <f t="shared" si="3"/>
        <v>1</v>
      </c>
    </row>
    <row r="52" spans="1:6">
      <c r="A52" s="37">
        <v>43</v>
      </c>
      <c r="B52" s="6"/>
      <c r="C52" s="216"/>
      <c r="D52" s="16" t="str">
        <f t="shared" si="0"/>
        <v/>
      </c>
      <c r="E52" s="349" t="b">
        <f t="shared" si="1"/>
        <v>0</v>
      </c>
      <c r="F52" s="350">
        <f t="shared" si="3"/>
        <v>1</v>
      </c>
    </row>
    <row r="53" spans="1:6">
      <c r="A53" s="37">
        <v>44</v>
      </c>
      <c r="B53" s="6"/>
      <c r="C53" s="216"/>
      <c r="D53" s="16" t="str">
        <f t="shared" si="0"/>
        <v/>
      </c>
      <c r="E53" s="349" t="b">
        <f t="shared" si="1"/>
        <v>0</v>
      </c>
      <c r="F53" s="350">
        <f t="shared" si="3"/>
        <v>1</v>
      </c>
    </row>
    <row r="54" spans="1:6">
      <c r="A54" s="37">
        <v>45</v>
      </c>
      <c r="B54" s="6"/>
      <c r="C54" s="216"/>
      <c r="D54" s="16" t="str">
        <f t="shared" si="0"/>
        <v/>
      </c>
      <c r="E54" s="349" t="b">
        <f t="shared" si="1"/>
        <v>0</v>
      </c>
      <c r="F54" s="350">
        <f t="shared" si="3"/>
        <v>1</v>
      </c>
    </row>
    <row r="55" spans="1:6">
      <c r="A55" s="37">
        <v>46</v>
      </c>
      <c r="B55" s="6"/>
      <c r="C55" s="216"/>
      <c r="D55" s="16" t="str">
        <f t="shared" si="0"/>
        <v/>
      </c>
      <c r="E55" s="349" t="b">
        <f t="shared" si="1"/>
        <v>0</v>
      </c>
      <c r="F55" s="350">
        <f t="shared" si="3"/>
        <v>1</v>
      </c>
    </row>
    <row r="56" spans="1:6">
      <c r="A56" s="37">
        <v>47</v>
      </c>
      <c r="B56" s="6"/>
      <c r="C56" s="216"/>
      <c r="D56" s="16" t="str">
        <f t="shared" si="0"/>
        <v/>
      </c>
      <c r="E56" s="349" t="b">
        <f t="shared" si="1"/>
        <v>0</v>
      </c>
      <c r="F56" s="350">
        <f t="shared" si="3"/>
        <v>1</v>
      </c>
    </row>
    <row r="57" spans="1:6">
      <c r="A57" s="37">
        <v>48</v>
      </c>
      <c r="B57" s="6"/>
      <c r="C57" s="216"/>
      <c r="D57" s="16" t="str">
        <f t="shared" si="0"/>
        <v/>
      </c>
      <c r="E57" s="349" t="b">
        <f t="shared" si="1"/>
        <v>0</v>
      </c>
      <c r="F57" s="350">
        <f t="shared" si="3"/>
        <v>1</v>
      </c>
    </row>
    <row r="58" spans="1:6">
      <c r="A58" s="37">
        <v>49</v>
      </c>
      <c r="B58" s="6"/>
      <c r="C58" s="216"/>
      <c r="D58" s="16" t="str">
        <f t="shared" si="0"/>
        <v/>
      </c>
      <c r="E58" s="349" t="b">
        <f t="shared" si="1"/>
        <v>0</v>
      </c>
      <c r="F58" s="350">
        <f t="shared" si="3"/>
        <v>1</v>
      </c>
    </row>
    <row r="59" spans="1:6">
      <c r="A59" s="37">
        <v>50</v>
      </c>
      <c r="B59" s="6"/>
      <c r="C59" s="216"/>
      <c r="D59" s="16" t="str">
        <f t="shared" si="0"/>
        <v/>
      </c>
      <c r="E59" s="349" t="b">
        <f t="shared" si="1"/>
        <v>0</v>
      </c>
      <c r="F59" s="350">
        <f t="shared" si="3"/>
        <v>1</v>
      </c>
    </row>
    <row r="60" spans="1:6">
      <c r="A60" s="37">
        <v>51</v>
      </c>
      <c r="B60" s="6"/>
      <c r="C60" s="216"/>
      <c r="D60" s="16" t="str">
        <f t="shared" si="0"/>
        <v/>
      </c>
      <c r="E60" s="349" t="b">
        <f t="shared" si="1"/>
        <v>0</v>
      </c>
      <c r="F60" s="350">
        <f t="shared" si="3"/>
        <v>1</v>
      </c>
    </row>
    <row r="61" spans="1:6">
      <c r="A61" s="37">
        <v>52</v>
      </c>
      <c r="B61" s="6"/>
      <c r="C61" s="216"/>
      <c r="D61" s="16" t="str">
        <f t="shared" si="0"/>
        <v/>
      </c>
      <c r="E61" s="349" t="b">
        <f t="shared" si="1"/>
        <v>0</v>
      </c>
      <c r="F61" s="350">
        <f t="shared" si="3"/>
        <v>1</v>
      </c>
    </row>
    <row r="62" spans="1:6">
      <c r="A62" s="37">
        <v>53</v>
      </c>
      <c r="B62" s="6"/>
      <c r="C62" s="216"/>
      <c r="D62" s="16" t="str">
        <f t="shared" si="0"/>
        <v/>
      </c>
      <c r="E62" s="349" t="b">
        <f t="shared" si="1"/>
        <v>0</v>
      </c>
      <c r="F62" s="350">
        <f t="shared" si="3"/>
        <v>1</v>
      </c>
    </row>
    <row r="63" spans="1:6">
      <c r="A63" s="37">
        <v>54</v>
      </c>
      <c r="B63" s="6"/>
      <c r="C63" s="216"/>
      <c r="D63" s="16" t="str">
        <f t="shared" si="0"/>
        <v/>
      </c>
      <c r="E63" s="349" t="b">
        <f t="shared" si="1"/>
        <v>0</v>
      </c>
      <c r="F63" s="350">
        <f t="shared" si="3"/>
        <v>1</v>
      </c>
    </row>
    <row r="64" spans="1:6">
      <c r="A64" s="37">
        <v>55</v>
      </c>
      <c r="B64" s="6"/>
      <c r="C64" s="216"/>
      <c r="D64" s="16" t="str">
        <f t="shared" si="0"/>
        <v/>
      </c>
      <c r="E64" s="349" t="b">
        <f t="shared" si="1"/>
        <v>0</v>
      </c>
      <c r="F64" s="350">
        <f t="shared" si="3"/>
        <v>1</v>
      </c>
    </row>
    <row r="65" spans="1:6">
      <c r="A65" s="37">
        <v>56</v>
      </c>
      <c r="B65" s="6"/>
      <c r="C65" s="216"/>
      <c r="D65" s="16" t="str">
        <f t="shared" si="0"/>
        <v/>
      </c>
      <c r="E65" s="349" t="b">
        <f t="shared" si="1"/>
        <v>0</v>
      </c>
      <c r="F65" s="350">
        <f t="shared" si="3"/>
        <v>1</v>
      </c>
    </row>
    <row r="66" spans="1:6">
      <c r="A66" s="37">
        <v>57</v>
      </c>
      <c r="B66" s="6"/>
      <c r="C66" s="216"/>
      <c r="D66" s="16" t="str">
        <f t="shared" si="0"/>
        <v/>
      </c>
      <c r="E66" s="349" t="b">
        <f t="shared" si="1"/>
        <v>0</v>
      </c>
      <c r="F66" s="350">
        <f t="shared" si="3"/>
        <v>1</v>
      </c>
    </row>
    <row r="67" spans="1:6">
      <c r="A67" s="37">
        <v>58</v>
      </c>
      <c r="B67" s="6"/>
      <c r="C67" s="216"/>
      <c r="D67" s="16" t="str">
        <f t="shared" si="0"/>
        <v/>
      </c>
      <c r="E67" s="349" t="b">
        <f t="shared" si="1"/>
        <v>0</v>
      </c>
      <c r="F67" s="350">
        <f t="shared" si="3"/>
        <v>1</v>
      </c>
    </row>
    <row r="68" spans="1:6">
      <c r="A68" s="37">
        <v>59</v>
      </c>
      <c r="B68" s="6"/>
      <c r="C68" s="216"/>
      <c r="D68" s="16" t="str">
        <f t="shared" si="0"/>
        <v/>
      </c>
      <c r="E68" s="349" t="b">
        <f t="shared" si="1"/>
        <v>0</v>
      </c>
      <c r="F68" s="350">
        <f t="shared" si="3"/>
        <v>1</v>
      </c>
    </row>
    <row r="69" spans="1:6">
      <c r="A69" s="37">
        <v>60</v>
      </c>
      <c r="B69" s="6"/>
      <c r="C69" s="216"/>
      <c r="D69" s="16" t="str">
        <f t="shared" si="0"/>
        <v/>
      </c>
      <c r="E69" s="349" t="b">
        <f t="shared" si="1"/>
        <v>0</v>
      </c>
      <c r="F69" s="350">
        <f t="shared" si="3"/>
        <v>1</v>
      </c>
    </row>
    <row r="70" spans="1:6">
      <c r="A70" s="37">
        <v>61</v>
      </c>
      <c r="B70" s="6"/>
      <c r="C70" s="216"/>
      <c r="D70" s="16" t="str">
        <f t="shared" si="0"/>
        <v/>
      </c>
      <c r="E70" s="349" t="b">
        <f t="shared" si="1"/>
        <v>0</v>
      </c>
      <c r="F70" s="350">
        <f t="shared" si="3"/>
        <v>1</v>
      </c>
    </row>
    <row r="71" spans="1:6">
      <c r="A71" s="37">
        <v>62</v>
      </c>
      <c r="B71" s="6"/>
      <c r="C71" s="216"/>
      <c r="D71" s="16" t="str">
        <f t="shared" si="0"/>
        <v/>
      </c>
      <c r="E71" s="349" t="b">
        <f t="shared" si="1"/>
        <v>0</v>
      </c>
      <c r="F71" s="350">
        <f t="shared" si="3"/>
        <v>1</v>
      </c>
    </row>
    <row r="72" spans="1:6">
      <c r="A72" s="37">
        <v>63</v>
      </c>
      <c r="B72" s="6"/>
      <c r="C72" s="216"/>
      <c r="D72" s="16" t="str">
        <f t="shared" si="0"/>
        <v/>
      </c>
      <c r="E72" s="349" t="b">
        <f t="shared" si="1"/>
        <v>0</v>
      </c>
      <c r="F72" s="350">
        <f t="shared" si="3"/>
        <v>1</v>
      </c>
    </row>
    <row r="73" spans="1:6">
      <c r="A73" s="37">
        <v>64</v>
      </c>
      <c r="B73" s="6"/>
      <c r="C73" s="216"/>
      <c r="D73" s="16" t="str">
        <f t="shared" si="0"/>
        <v/>
      </c>
      <c r="E73" s="349" t="b">
        <f t="shared" si="1"/>
        <v>0</v>
      </c>
      <c r="F73" s="350">
        <f t="shared" si="3"/>
        <v>1</v>
      </c>
    </row>
    <row r="74" spans="1:6">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c r="A75" s="37">
        <v>66</v>
      </c>
      <c r="B75" s="6"/>
      <c r="C75" s="216"/>
      <c r="D75" s="16" t="str">
        <f t="shared" si="4"/>
        <v/>
      </c>
      <c r="E75" s="349" t="b">
        <f t="shared" si="5"/>
        <v>0</v>
      </c>
      <c r="F75" s="350">
        <f t="shared" si="6"/>
        <v>1</v>
      </c>
    </row>
    <row r="76" spans="1:6">
      <c r="A76" s="37">
        <v>67</v>
      </c>
      <c r="B76" s="6"/>
      <c r="C76" s="216"/>
      <c r="D76" s="16" t="str">
        <f t="shared" si="4"/>
        <v/>
      </c>
      <c r="E76" s="349" t="b">
        <f t="shared" si="5"/>
        <v>0</v>
      </c>
      <c r="F76" s="350">
        <f t="shared" si="6"/>
        <v>1</v>
      </c>
    </row>
    <row r="77" spans="1:6">
      <c r="A77" s="37">
        <v>68</v>
      </c>
      <c r="B77" s="6"/>
      <c r="C77" s="216"/>
      <c r="D77" s="16" t="str">
        <f t="shared" si="4"/>
        <v/>
      </c>
      <c r="E77" s="349" t="b">
        <f t="shared" si="5"/>
        <v>0</v>
      </c>
      <c r="F77" s="350">
        <f t="shared" si="6"/>
        <v>1</v>
      </c>
    </row>
    <row r="78" spans="1:6">
      <c r="A78" s="37">
        <v>69</v>
      </c>
      <c r="B78" s="6"/>
      <c r="C78" s="216"/>
      <c r="D78" s="16" t="str">
        <f t="shared" si="4"/>
        <v/>
      </c>
      <c r="E78" s="349" t="b">
        <f t="shared" si="5"/>
        <v>0</v>
      </c>
      <c r="F78" s="350">
        <f t="shared" si="6"/>
        <v>1</v>
      </c>
    </row>
    <row r="79" spans="1:6">
      <c r="A79" s="37">
        <v>70</v>
      </c>
      <c r="B79" s="6"/>
      <c r="C79" s="216"/>
      <c r="D79" s="16" t="str">
        <f t="shared" si="4"/>
        <v/>
      </c>
      <c r="E79" s="349" t="b">
        <f t="shared" si="5"/>
        <v>0</v>
      </c>
      <c r="F79" s="350">
        <f t="shared" si="6"/>
        <v>1</v>
      </c>
    </row>
    <row r="80" spans="1:6">
      <c r="A80" s="37">
        <v>71</v>
      </c>
      <c r="B80" s="6"/>
      <c r="C80" s="216"/>
      <c r="D80" s="16" t="str">
        <f t="shared" si="4"/>
        <v/>
      </c>
      <c r="E80" s="349" t="b">
        <f t="shared" si="5"/>
        <v>0</v>
      </c>
      <c r="F80" s="350">
        <f t="shared" si="6"/>
        <v>1</v>
      </c>
    </row>
    <row r="81" spans="1:6">
      <c r="A81" s="37">
        <v>72</v>
      </c>
      <c r="B81" s="6"/>
      <c r="C81" s="216"/>
      <c r="D81" s="16" t="str">
        <f t="shared" si="4"/>
        <v/>
      </c>
      <c r="E81" s="349" t="b">
        <f t="shared" si="5"/>
        <v>0</v>
      </c>
      <c r="F81" s="350">
        <f t="shared" si="6"/>
        <v>1</v>
      </c>
    </row>
    <row r="82" spans="1:6">
      <c r="A82" s="37">
        <v>73</v>
      </c>
      <c r="B82" s="6"/>
      <c r="C82" s="216"/>
      <c r="D82" s="16" t="str">
        <f t="shared" si="4"/>
        <v/>
      </c>
      <c r="E82" s="349" t="b">
        <f t="shared" si="5"/>
        <v>0</v>
      </c>
      <c r="F82" s="350">
        <f t="shared" si="6"/>
        <v>1</v>
      </c>
    </row>
    <row r="83" spans="1:6">
      <c r="A83" s="37">
        <v>74</v>
      </c>
      <c r="B83" s="6"/>
      <c r="C83" s="216"/>
      <c r="D83" s="16" t="str">
        <f t="shared" si="4"/>
        <v/>
      </c>
      <c r="E83" s="349" t="b">
        <f t="shared" si="5"/>
        <v>0</v>
      </c>
      <c r="F83" s="350">
        <f t="shared" si="6"/>
        <v>1</v>
      </c>
    </row>
    <row r="84" spans="1:6">
      <c r="A84" s="37">
        <v>75</v>
      </c>
      <c r="B84" s="6"/>
      <c r="C84" s="216"/>
      <c r="D84" s="16" t="str">
        <f t="shared" si="4"/>
        <v/>
      </c>
      <c r="E84" s="349" t="b">
        <f t="shared" si="5"/>
        <v>0</v>
      </c>
      <c r="F84" s="350">
        <f t="shared" si="6"/>
        <v>1</v>
      </c>
    </row>
    <row r="85" spans="1:6">
      <c r="A85" s="37">
        <v>76</v>
      </c>
      <c r="B85" s="6"/>
      <c r="C85" s="216"/>
      <c r="D85" s="16" t="str">
        <f t="shared" si="4"/>
        <v/>
      </c>
      <c r="E85" s="349" t="b">
        <f t="shared" si="5"/>
        <v>0</v>
      </c>
      <c r="F85" s="350">
        <f t="shared" si="6"/>
        <v>1</v>
      </c>
    </row>
    <row r="86" spans="1:6">
      <c r="A86" s="37">
        <v>77</v>
      </c>
      <c r="B86" s="6"/>
      <c r="C86" s="216"/>
      <c r="D86" s="16" t="str">
        <f t="shared" si="4"/>
        <v/>
      </c>
      <c r="E86" s="349" t="b">
        <f t="shared" si="5"/>
        <v>0</v>
      </c>
      <c r="F86" s="350">
        <f t="shared" si="6"/>
        <v>1</v>
      </c>
    </row>
    <row r="87" spans="1:6">
      <c r="A87" s="37">
        <v>78</v>
      </c>
      <c r="B87" s="6"/>
      <c r="C87" s="216"/>
      <c r="D87" s="16" t="str">
        <f t="shared" si="4"/>
        <v/>
      </c>
      <c r="E87" s="349" t="b">
        <f t="shared" si="5"/>
        <v>0</v>
      </c>
      <c r="F87" s="350">
        <f t="shared" si="6"/>
        <v>1</v>
      </c>
    </row>
    <row r="88" spans="1:6">
      <c r="A88" s="37">
        <v>79</v>
      </c>
      <c r="B88" s="6"/>
      <c r="C88" s="216"/>
      <c r="D88" s="16" t="str">
        <f t="shared" si="4"/>
        <v/>
      </c>
      <c r="E88" s="349" t="b">
        <f t="shared" si="5"/>
        <v>0</v>
      </c>
      <c r="F88" s="350">
        <f t="shared" si="6"/>
        <v>1</v>
      </c>
    </row>
    <row r="89" spans="1:6">
      <c r="A89" s="37">
        <v>80</v>
      </c>
      <c r="B89" s="6"/>
      <c r="C89" s="216"/>
      <c r="D89" s="16" t="str">
        <f t="shared" si="4"/>
        <v/>
      </c>
      <c r="E89" s="349" t="b">
        <f t="shared" si="5"/>
        <v>0</v>
      </c>
      <c r="F89" s="350">
        <f t="shared" si="6"/>
        <v>1</v>
      </c>
    </row>
    <row r="90" spans="1:6">
      <c r="A90" s="37">
        <v>81</v>
      </c>
      <c r="B90" s="6"/>
      <c r="C90" s="216"/>
      <c r="D90" s="16" t="str">
        <f t="shared" si="4"/>
        <v/>
      </c>
      <c r="E90" s="349" t="b">
        <f t="shared" si="5"/>
        <v>0</v>
      </c>
      <c r="F90" s="350">
        <f t="shared" si="6"/>
        <v>1</v>
      </c>
    </row>
    <row r="91" spans="1:6">
      <c r="A91" s="37">
        <v>82</v>
      </c>
      <c r="B91" s="6"/>
      <c r="C91" s="216"/>
      <c r="D91" s="16" t="str">
        <f t="shared" si="4"/>
        <v/>
      </c>
      <c r="E91" s="349" t="b">
        <f t="shared" si="5"/>
        <v>0</v>
      </c>
      <c r="F91" s="350">
        <f t="shared" si="6"/>
        <v>1</v>
      </c>
    </row>
    <row r="92" spans="1:6">
      <c r="A92" s="37">
        <v>83</v>
      </c>
      <c r="B92" s="6"/>
      <c r="C92" s="216"/>
      <c r="D92" s="16" t="str">
        <f t="shared" si="4"/>
        <v/>
      </c>
      <c r="E92" s="349" t="b">
        <f t="shared" si="5"/>
        <v>0</v>
      </c>
      <c r="F92" s="350">
        <f t="shared" si="6"/>
        <v>1</v>
      </c>
    </row>
    <row r="93" spans="1:6">
      <c r="A93" s="37">
        <v>84</v>
      </c>
      <c r="B93" s="6"/>
      <c r="C93" s="216"/>
      <c r="D93" s="16" t="str">
        <f t="shared" si="4"/>
        <v/>
      </c>
      <c r="E93" s="349" t="b">
        <f t="shared" si="5"/>
        <v>0</v>
      </c>
      <c r="F93" s="350">
        <f t="shared" si="6"/>
        <v>1</v>
      </c>
    </row>
    <row r="94" spans="1:6">
      <c r="A94" s="37">
        <v>85</v>
      </c>
      <c r="B94" s="6"/>
      <c r="C94" s="216"/>
      <c r="D94" s="16" t="str">
        <f t="shared" si="4"/>
        <v/>
      </c>
      <c r="E94" s="349" t="b">
        <f t="shared" si="5"/>
        <v>0</v>
      </c>
      <c r="F94" s="350">
        <f t="shared" si="6"/>
        <v>1</v>
      </c>
    </row>
    <row r="95" spans="1:6">
      <c r="A95" s="37">
        <v>86</v>
      </c>
      <c r="B95" s="6"/>
      <c r="C95" s="216"/>
      <c r="D95" s="16" t="str">
        <f t="shared" si="4"/>
        <v/>
      </c>
      <c r="E95" s="349" t="b">
        <f t="shared" si="5"/>
        <v>0</v>
      </c>
      <c r="F95" s="350">
        <f t="shared" si="6"/>
        <v>1</v>
      </c>
    </row>
    <row r="96" spans="1:6">
      <c r="A96" s="37">
        <v>87</v>
      </c>
      <c r="B96" s="6"/>
      <c r="C96" s="216"/>
      <c r="D96" s="16" t="str">
        <f t="shared" si="4"/>
        <v/>
      </c>
      <c r="E96" s="349" t="b">
        <f t="shared" si="5"/>
        <v>0</v>
      </c>
      <c r="F96" s="350">
        <f t="shared" si="6"/>
        <v>1</v>
      </c>
    </row>
    <row r="97" spans="1:6">
      <c r="A97" s="37">
        <v>88</v>
      </c>
      <c r="B97" s="6"/>
      <c r="C97" s="216"/>
      <c r="D97" s="16" t="str">
        <f t="shared" si="4"/>
        <v/>
      </c>
      <c r="E97" s="349" t="b">
        <f t="shared" si="5"/>
        <v>0</v>
      </c>
      <c r="F97" s="350">
        <f t="shared" si="6"/>
        <v>1</v>
      </c>
    </row>
    <row r="98" spans="1:6">
      <c r="A98" s="37">
        <v>89</v>
      </c>
      <c r="B98" s="6"/>
      <c r="C98" s="216"/>
      <c r="D98" s="16" t="str">
        <f t="shared" si="4"/>
        <v/>
      </c>
      <c r="E98" s="349" t="b">
        <f t="shared" si="5"/>
        <v>0</v>
      </c>
      <c r="F98" s="350">
        <f t="shared" si="6"/>
        <v>1</v>
      </c>
    </row>
    <row r="99" spans="1:6">
      <c r="A99" s="37">
        <v>90</v>
      </c>
      <c r="B99" s="6"/>
      <c r="C99" s="216"/>
      <c r="D99" s="16" t="str">
        <f t="shared" si="4"/>
        <v/>
      </c>
      <c r="E99" s="349" t="b">
        <f t="shared" si="5"/>
        <v>0</v>
      </c>
      <c r="F99" s="350">
        <f t="shared" si="6"/>
        <v>1</v>
      </c>
    </row>
    <row r="100" spans="1:6">
      <c r="A100" s="37">
        <v>91</v>
      </c>
      <c r="B100" s="6"/>
      <c r="C100" s="216"/>
      <c r="D100" s="16" t="str">
        <f t="shared" si="4"/>
        <v/>
      </c>
      <c r="E100" s="349" t="b">
        <f t="shared" si="5"/>
        <v>0</v>
      </c>
      <c r="F100" s="350">
        <f t="shared" si="6"/>
        <v>1</v>
      </c>
    </row>
    <row r="101" spans="1:6">
      <c r="A101" s="37">
        <v>92</v>
      </c>
      <c r="B101" s="6"/>
      <c r="C101" s="216"/>
      <c r="D101" s="16" t="str">
        <f t="shared" si="4"/>
        <v/>
      </c>
      <c r="E101" s="349" t="b">
        <f t="shared" si="5"/>
        <v>0</v>
      </c>
      <c r="F101" s="350">
        <f t="shared" si="6"/>
        <v>1</v>
      </c>
    </row>
    <row r="102" spans="1:6">
      <c r="A102" s="37">
        <v>93</v>
      </c>
      <c r="B102" s="6"/>
      <c r="C102" s="216"/>
      <c r="D102" s="16" t="str">
        <f t="shared" si="4"/>
        <v/>
      </c>
      <c r="E102" s="349" t="b">
        <f t="shared" si="5"/>
        <v>0</v>
      </c>
      <c r="F102" s="350">
        <f t="shared" si="6"/>
        <v>1</v>
      </c>
    </row>
    <row r="103" spans="1:6">
      <c r="A103" s="37">
        <v>94</v>
      </c>
      <c r="B103" s="6"/>
      <c r="C103" s="216"/>
      <c r="D103" s="16" t="str">
        <f t="shared" si="4"/>
        <v/>
      </c>
      <c r="E103" s="349" t="b">
        <f t="shared" si="5"/>
        <v>0</v>
      </c>
      <c r="F103" s="350">
        <f t="shared" si="6"/>
        <v>1</v>
      </c>
    </row>
    <row r="104" spans="1:6">
      <c r="A104" s="37">
        <v>95</v>
      </c>
      <c r="B104" s="6"/>
      <c r="C104" s="216"/>
      <c r="D104" s="16" t="str">
        <f t="shared" si="4"/>
        <v/>
      </c>
      <c r="E104" s="349" t="b">
        <f t="shared" si="5"/>
        <v>0</v>
      </c>
      <c r="F104" s="350">
        <f t="shared" si="6"/>
        <v>1</v>
      </c>
    </row>
    <row r="105" spans="1:6">
      <c r="A105" s="37">
        <v>96</v>
      </c>
      <c r="B105" s="6"/>
      <c r="C105" s="216"/>
      <c r="D105" s="16" t="str">
        <f t="shared" si="4"/>
        <v/>
      </c>
      <c r="E105" s="349" t="b">
        <f t="shared" si="5"/>
        <v>0</v>
      </c>
      <c r="F105" s="350">
        <f t="shared" si="6"/>
        <v>1</v>
      </c>
    </row>
    <row r="106" spans="1:6">
      <c r="A106" s="37">
        <v>97</v>
      </c>
      <c r="B106" s="6"/>
      <c r="C106" s="216"/>
      <c r="D106" s="16" t="str">
        <f t="shared" si="4"/>
        <v/>
      </c>
      <c r="E106" s="349" t="b">
        <f t="shared" si="5"/>
        <v>0</v>
      </c>
      <c r="F106" s="350">
        <f t="shared" si="6"/>
        <v>1</v>
      </c>
    </row>
    <row r="107" spans="1:6">
      <c r="A107" s="37">
        <v>98</v>
      </c>
      <c r="B107" s="6"/>
      <c r="C107" s="216"/>
      <c r="D107" s="16" t="str">
        <f t="shared" si="4"/>
        <v/>
      </c>
      <c r="E107" s="349" t="b">
        <f t="shared" si="5"/>
        <v>0</v>
      </c>
      <c r="F107" s="350">
        <f t="shared" si="6"/>
        <v>1</v>
      </c>
    </row>
    <row r="108" spans="1:6">
      <c r="A108" s="143">
        <v>99</v>
      </c>
      <c r="B108" s="6"/>
      <c r="C108" s="216"/>
      <c r="D108" s="16" t="str">
        <f t="shared" si="4"/>
        <v/>
      </c>
      <c r="E108" s="349" t="b">
        <f t="shared" si="5"/>
        <v>0</v>
      </c>
      <c r="F108" s="350">
        <f t="shared" si="6"/>
        <v>1</v>
      </c>
    </row>
    <row r="109" spans="1:6">
      <c r="A109" s="143">
        <v>100</v>
      </c>
      <c r="B109" s="144"/>
      <c r="C109" s="146"/>
      <c r="D109" s="16" t="str">
        <f t="shared" si="4"/>
        <v/>
      </c>
    </row>
    <row r="110" spans="1:6">
      <c r="A110" s="143">
        <v>101</v>
      </c>
      <c r="B110" s="144"/>
      <c r="C110" s="146"/>
      <c r="D110" s="16" t="str">
        <f t="shared" si="4"/>
        <v/>
      </c>
    </row>
    <row r="111" spans="1:6">
      <c r="A111" s="143">
        <v>102</v>
      </c>
      <c r="B111" s="144"/>
      <c r="C111" s="146"/>
      <c r="D111" s="16" t="str">
        <f t="shared" si="4"/>
        <v/>
      </c>
    </row>
    <row r="112" spans="1:6">
      <c r="A112" s="143">
        <v>103</v>
      </c>
      <c r="B112" s="144"/>
      <c r="C112" s="146"/>
      <c r="D112" s="16" t="str">
        <f t="shared" si="4"/>
        <v/>
      </c>
    </row>
    <row r="113" spans="1:4">
      <c r="A113" s="143">
        <v>104</v>
      </c>
      <c r="B113" s="144"/>
      <c r="C113" s="146"/>
      <c r="D113" s="16" t="str">
        <f t="shared" si="4"/>
        <v/>
      </c>
    </row>
    <row r="114" spans="1:4">
      <c r="A114" s="143">
        <v>105</v>
      </c>
      <c r="B114" s="144"/>
      <c r="C114" s="146"/>
      <c r="D114" s="16" t="str">
        <f t="shared" si="4"/>
        <v/>
      </c>
    </row>
    <row r="115" spans="1:4">
      <c r="A115" s="143">
        <v>106</v>
      </c>
      <c r="B115" s="144"/>
      <c r="C115" s="146"/>
      <c r="D115" s="16" t="str">
        <f t="shared" si="4"/>
        <v/>
      </c>
    </row>
    <row r="116" spans="1:4">
      <c r="A116" s="143">
        <v>107</v>
      </c>
      <c r="B116" s="144"/>
      <c r="C116" s="146"/>
      <c r="D116" s="16" t="str">
        <f t="shared" si="4"/>
        <v/>
      </c>
    </row>
    <row r="117" spans="1:4">
      <c r="A117" s="143">
        <v>108</v>
      </c>
      <c r="B117" s="144"/>
      <c r="C117" s="146"/>
      <c r="D117" s="16" t="str">
        <f t="shared" si="4"/>
        <v/>
      </c>
    </row>
    <row r="118" spans="1:4">
      <c r="A118" s="143">
        <v>109</v>
      </c>
      <c r="B118" s="144"/>
      <c r="C118" s="146"/>
      <c r="D118" s="16" t="str">
        <f t="shared" si="4"/>
        <v/>
      </c>
    </row>
    <row r="119" spans="1:4">
      <c r="A119" s="143">
        <v>110</v>
      </c>
      <c r="B119" s="144"/>
      <c r="C119" s="146"/>
      <c r="D119" s="16" t="str">
        <f t="shared" si="4"/>
        <v/>
      </c>
    </row>
    <row r="120" spans="1:4">
      <c r="A120" s="143">
        <v>111</v>
      </c>
      <c r="B120" s="144"/>
      <c r="C120" s="146"/>
      <c r="D120" s="16" t="str">
        <f t="shared" si="4"/>
        <v/>
      </c>
    </row>
    <row r="121" spans="1:4">
      <c r="A121" s="143">
        <v>112</v>
      </c>
      <c r="B121" s="144"/>
      <c r="C121" s="146"/>
      <c r="D121" s="16" t="str">
        <f t="shared" si="4"/>
        <v/>
      </c>
    </row>
    <row r="122" spans="1:4">
      <c r="A122" s="143">
        <v>113</v>
      </c>
      <c r="B122" s="144"/>
      <c r="C122" s="146"/>
      <c r="D122" s="16" t="str">
        <f t="shared" si="4"/>
        <v/>
      </c>
    </row>
    <row r="123" spans="1:4">
      <c r="A123" s="143">
        <v>114</v>
      </c>
      <c r="B123" s="144"/>
      <c r="C123" s="146"/>
      <c r="D123" s="16" t="str">
        <f t="shared" si="4"/>
        <v/>
      </c>
    </row>
    <row r="124" spans="1:4">
      <c r="A124" s="143">
        <v>115</v>
      </c>
      <c r="B124" s="144"/>
      <c r="C124" s="146"/>
      <c r="D124" s="16" t="str">
        <f t="shared" si="4"/>
        <v/>
      </c>
    </row>
    <row r="125" spans="1:4">
      <c r="A125" s="143">
        <v>116</v>
      </c>
      <c r="B125" s="144"/>
      <c r="C125" s="146"/>
      <c r="D125" s="16" t="str">
        <f t="shared" si="4"/>
        <v/>
      </c>
    </row>
    <row r="126" spans="1:4">
      <c r="A126" s="143">
        <v>117</v>
      </c>
      <c r="B126" s="144"/>
      <c r="C126" s="146"/>
      <c r="D126" s="16" t="str">
        <f t="shared" si="4"/>
        <v/>
      </c>
    </row>
    <row r="127" spans="1:4">
      <c r="A127" s="143">
        <v>118</v>
      </c>
      <c r="B127" s="144"/>
      <c r="C127" s="146"/>
      <c r="D127" s="16" t="str">
        <f t="shared" si="4"/>
        <v/>
      </c>
    </row>
    <row r="128" spans="1:4">
      <c r="A128" s="143">
        <v>119</v>
      </c>
      <c r="B128" s="144"/>
      <c r="C128" s="146"/>
      <c r="D128" s="16" t="str">
        <f t="shared" si="4"/>
        <v/>
      </c>
    </row>
    <row r="129" spans="1:4">
      <c r="A129" s="143">
        <v>120</v>
      </c>
      <c r="B129" s="144"/>
      <c r="C129" s="146"/>
      <c r="D129" s="16" t="str">
        <f t="shared" si="4"/>
        <v/>
      </c>
    </row>
    <row r="130" spans="1:4">
      <c r="A130" s="143">
        <v>121</v>
      </c>
      <c r="B130" s="144"/>
      <c r="C130" s="146"/>
      <c r="D130" s="16" t="str">
        <f t="shared" si="4"/>
        <v/>
      </c>
    </row>
    <row r="131" spans="1:4">
      <c r="A131" s="143">
        <v>122</v>
      </c>
      <c r="B131" s="144"/>
      <c r="C131" s="146"/>
      <c r="D131" s="16" t="str">
        <f t="shared" si="4"/>
        <v/>
      </c>
    </row>
    <row r="132" spans="1:4">
      <c r="A132" s="143">
        <v>123</v>
      </c>
      <c r="B132" s="144"/>
      <c r="C132" s="146"/>
      <c r="D132" s="16" t="str">
        <f t="shared" si="4"/>
        <v/>
      </c>
    </row>
    <row r="133" spans="1:4">
      <c r="A133" s="143">
        <v>124</v>
      </c>
      <c r="B133" s="144"/>
      <c r="C133" s="146"/>
      <c r="D133" s="16" t="str">
        <f t="shared" si="4"/>
        <v/>
      </c>
    </row>
    <row r="134" spans="1:4">
      <c r="A134" s="143">
        <v>125</v>
      </c>
      <c r="B134" s="144"/>
      <c r="C134" s="146"/>
      <c r="D134" s="16" t="str">
        <f t="shared" si="4"/>
        <v/>
      </c>
    </row>
    <row r="135" spans="1:4">
      <c r="A135" s="143">
        <v>126</v>
      </c>
      <c r="B135" s="144"/>
      <c r="C135" s="146"/>
      <c r="D135" s="16" t="str">
        <f t="shared" si="4"/>
        <v/>
      </c>
    </row>
    <row r="136" spans="1:4">
      <c r="A136" s="143">
        <v>127</v>
      </c>
      <c r="B136" s="144"/>
      <c r="C136" s="146"/>
      <c r="D136" s="16" t="str">
        <f t="shared" si="4"/>
        <v/>
      </c>
    </row>
    <row r="137" spans="1:4">
      <c r="A137" s="143">
        <v>128</v>
      </c>
      <c r="B137" s="144"/>
      <c r="C137" s="146"/>
      <c r="D137" s="16" t="str">
        <f t="shared" si="4"/>
        <v/>
      </c>
    </row>
    <row r="138" spans="1:4">
      <c r="A138" s="143">
        <v>129</v>
      </c>
      <c r="B138" s="144"/>
      <c r="C138" s="146"/>
      <c r="D138" s="16" t="str">
        <f t="shared" ref="D138:D201" si="7">IF(OR($B138="",,$C138&lt;an_initial,$C138&gt;an_final,),"",20)</f>
        <v/>
      </c>
    </row>
    <row r="139" spans="1:4">
      <c r="A139" s="143">
        <v>130</v>
      </c>
      <c r="B139" s="144"/>
      <c r="C139" s="146"/>
      <c r="D139" s="16" t="str">
        <f t="shared" si="7"/>
        <v/>
      </c>
    </row>
    <row r="140" spans="1:4">
      <c r="A140" s="143">
        <v>131</v>
      </c>
      <c r="B140" s="144"/>
      <c r="C140" s="146"/>
      <c r="D140" s="16" t="str">
        <f t="shared" si="7"/>
        <v/>
      </c>
    </row>
    <row r="141" spans="1:4">
      <c r="A141" s="143">
        <v>132</v>
      </c>
      <c r="B141" s="144"/>
      <c r="C141" s="146"/>
      <c r="D141" s="16" t="str">
        <f t="shared" si="7"/>
        <v/>
      </c>
    </row>
    <row r="142" spans="1:4">
      <c r="A142" s="143">
        <v>133</v>
      </c>
      <c r="B142" s="144"/>
      <c r="C142" s="146"/>
      <c r="D142" s="16" t="str">
        <f t="shared" si="7"/>
        <v/>
      </c>
    </row>
    <row r="143" spans="1:4">
      <c r="A143" s="143">
        <v>134</v>
      </c>
      <c r="B143" s="144"/>
      <c r="C143" s="146"/>
      <c r="D143" s="16" t="str">
        <f t="shared" si="7"/>
        <v/>
      </c>
    </row>
    <row r="144" spans="1:4">
      <c r="A144" s="143">
        <v>135</v>
      </c>
      <c r="B144" s="144"/>
      <c r="C144" s="146"/>
      <c r="D144" s="16" t="str">
        <f t="shared" si="7"/>
        <v/>
      </c>
    </row>
    <row r="145" spans="1:4">
      <c r="A145" s="143">
        <v>136</v>
      </c>
      <c r="B145" s="144"/>
      <c r="C145" s="146"/>
      <c r="D145" s="16" t="str">
        <f t="shared" si="7"/>
        <v/>
      </c>
    </row>
    <row r="146" spans="1:4">
      <c r="A146" s="143">
        <v>137</v>
      </c>
      <c r="B146" s="144"/>
      <c r="C146" s="146"/>
      <c r="D146" s="16" t="str">
        <f t="shared" si="7"/>
        <v/>
      </c>
    </row>
    <row r="147" spans="1:4">
      <c r="A147" s="143">
        <v>138</v>
      </c>
      <c r="B147" s="144"/>
      <c r="C147" s="146"/>
      <c r="D147" s="16" t="str">
        <f t="shared" si="7"/>
        <v/>
      </c>
    </row>
    <row r="148" spans="1:4">
      <c r="A148" s="143">
        <v>139</v>
      </c>
      <c r="B148" s="144"/>
      <c r="C148" s="146"/>
      <c r="D148" s="16" t="str">
        <f t="shared" si="7"/>
        <v/>
      </c>
    </row>
    <row r="149" spans="1:4">
      <c r="A149" s="143">
        <v>140</v>
      </c>
      <c r="B149" s="144"/>
      <c r="C149" s="146"/>
      <c r="D149" s="16" t="str">
        <f t="shared" si="7"/>
        <v/>
      </c>
    </row>
    <row r="150" spans="1:4">
      <c r="A150" s="143">
        <v>141</v>
      </c>
      <c r="B150" s="144"/>
      <c r="C150" s="146"/>
      <c r="D150" s="16" t="str">
        <f t="shared" si="7"/>
        <v/>
      </c>
    </row>
    <row r="151" spans="1:4">
      <c r="A151" s="143">
        <v>142</v>
      </c>
      <c r="B151" s="144"/>
      <c r="C151" s="146"/>
      <c r="D151" s="16" t="str">
        <f t="shared" si="7"/>
        <v/>
      </c>
    </row>
    <row r="152" spans="1:4">
      <c r="A152" s="143">
        <v>143</v>
      </c>
      <c r="B152" s="144"/>
      <c r="C152" s="146"/>
      <c r="D152" s="16" t="str">
        <f t="shared" si="7"/>
        <v/>
      </c>
    </row>
    <row r="153" spans="1:4">
      <c r="A153" s="143">
        <v>144</v>
      </c>
      <c r="B153" s="144"/>
      <c r="C153" s="146"/>
      <c r="D153" s="16" t="str">
        <f t="shared" si="7"/>
        <v/>
      </c>
    </row>
    <row r="154" spans="1:4">
      <c r="A154" s="143">
        <v>145</v>
      </c>
      <c r="B154" s="144"/>
      <c r="C154" s="146"/>
      <c r="D154" s="16" t="str">
        <f t="shared" si="7"/>
        <v/>
      </c>
    </row>
    <row r="155" spans="1:4">
      <c r="A155" s="143">
        <v>146</v>
      </c>
      <c r="B155" s="144"/>
      <c r="C155" s="146"/>
      <c r="D155" s="16" t="str">
        <f t="shared" si="7"/>
        <v/>
      </c>
    </row>
    <row r="156" spans="1:4">
      <c r="A156" s="143">
        <v>147</v>
      </c>
      <c r="B156" s="144"/>
      <c r="C156" s="146"/>
      <c r="D156" s="16" t="str">
        <f t="shared" si="7"/>
        <v/>
      </c>
    </row>
    <row r="157" spans="1:4">
      <c r="A157" s="143">
        <v>148</v>
      </c>
      <c r="B157" s="144"/>
      <c r="C157" s="146"/>
      <c r="D157" s="16" t="str">
        <f t="shared" si="7"/>
        <v/>
      </c>
    </row>
    <row r="158" spans="1:4">
      <c r="A158" s="143">
        <v>149</v>
      </c>
      <c r="B158" s="144"/>
      <c r="C158" s="146"/>
      <c r="D158" s="16" t="str">
        <f t="shared" si="7"/>
        <v/>
      </c>
    </row>
    <row r="159" spans="1:4">
      <c r="A159" s="143">
        <v>150</v>
      </c>
      <c r="B159" s="144"/>
      <c r="C159" s="146"/>
      <c r="D159" s="16" t="str">
        <f t="shared" si="7"/>
        <v/>
      </c>
    </row>
    <row r="160" spans="1:4">
      <c r="A160" s="143">
        <v>151</v>
      </c>
      <c r="B160" s="144"/>
      <c r="C160" s="146"/>
      <c r="D160" s="16" t="str">
        <f t="shared" si="7"/>
        <v/>
      </c>
    </row>
    <row r="161" spans="1:4">
      <c r="A161" s="143">
        <v>152</v>
      </c>
      <c r="B161" s="144"/>
      <c r="C161" s="146"/>
      <c r="D161" s="16" t="str">
        <f t="shared" si="7"/>
        <v/>
      </c>
    </row>
    <row r="162" spans="1:4">
      <c r="A162" s="143">
        <v>153</v>
      </c>
      <c r="B162" s="144"/>
      <c r="C162" s="146"/>
      <c r="D162" s="16" t="str">
        <f t="shared" si="7"/>
        <v/>
      </c>
    </row>
    <row r="163" spans="1:4">
      <c r="A163" s="143">
        <v>154</v>
      </c>
      <c r="B163" s="144"/>
      <c r="C163" s="146"/>
      <c r="D163" s="16" t="str">
        <f t="shared" si="7"/>
        <v/>
      </c>
    </row>
    <row r="164" spans="1:4">
      <c r="A164" s="143">
        <v>155</v>
      </c>
      <c r="B164" s="144"/>
      <c r="C164" s="146"/>
      <c r="D164" s="16" t="str">
        <f t="shared" si="7"/>
        <v/>
      </c>
    </row>
    <row r="165" spans="1:4">
      <c r="A165" s="143">
        <v>156</v>
      </c>
      <c r="B165" s="144"/>
      <c r="C165" s="146"/>
      <c r="D165" s="16" t="str">
        <f t="shared" si="7"/>
        <v/>
      </c>
    </row>
    <row r="166" spans="1:4">
      <c r="A166" s="143">
        <v>157</v>
      </c>
      <c r="B166" s="144"/>
      <c r="C166" s="146"/>
      <c r="D166" s="16" t="str">
        <f t="shared" si="7"/>
        <v/>
      </c>
    </row>
    <row r="167" spans="1:4">
      <c r="A167" s="143">
        <v>158</v>
      </c>
      <c r="B167" s="144"/>
      <c r="C167" s="146"/>
      <c r="D167" s="16" t="str">
        <f t="shared" si="7"/>
        <v/>
      </c>
    </row>
    <row r="168" spans="1:4">
      <c r="A168" s="143">
        <v>159</v>
      </c>
      <c r="B168" s="144"/>
      <c r="C168" s="146"/>
      <c r="D168" s="16" t="str">
        <f t="shared" si="7"/>
        <v/>
      </c>
    </row>
    <row r="169" spans="1:4">
      <c r="A169" s="143">
        <v>160</v>
      </c>
      <c r="B169" s="144"/>
      <c r="C169" s="146"/>
      <c r="D169" s="16" t="str">
        <f t="shared" si="7"/>
        <v/>
      </c>
    </row>
    <row r="170" spans="1:4">
      <c r="A170" s="143">
        <v>161</v>
      </c>
      <c r="B170" s="144"/>
      <c r="C170" s="146"/>
      <c r="D170" s="16" t="str">
        <f t="shared" si="7"/>
        <v/>
      </c>
    </row>
    <row r="171" spans="1:4">
      <c r="A171" s="143">
        <v>162</v>
      </c>
      <c r="B171" s="144"/>
      <c r="C171" s="146"/>
      <c r="D171" s="16" t="str">
        <f t="shared" si="7"/>
        <v/>
      </c>
    </row>
    <row r="172" spans="1:4">
      <c r="A172" s="143">
        <v>163</v>
      </c>
      <c r="B172" s="144"/>
      <c r="C172" s="146"/>
      <c r="D172" s="16" t="str">
        <f t="shared" si="7"/>
        <v/>
      </c>
    </row>
    <row r="173" spans="1:4">
      <c r="A173" s="143">
        <v>164</v>
      </c>
      <c r="B173" s="144"/>
      <c r="C173" s="146"/>
      <c r="D173" s="16" t="str">
        <f t="shared" si="7"/>
        <v/>
      </c>
    </row>
    <row r="174" spans="1:4">
      <c r="A174" s="143">
        <v>165</v>
      </c>
      <c r="B174" s="144"/>
      <c r="C174" s="146"/>
      <c r="D174" s="16" t="str">
        <f t="shared" si="7"/>
        <v/>
      </c>
    </row>
    <row r="175" spans="1:4">
      <c r="A175" s="143">
        <v>166</v>
      </c>
      <c r="B175" s="144"/>
      <c r="C175" s="146"/>
      <c r="D175" s="16" t="str">
        <f t="shared" si="7"/>
        <v/>
      </c>
    </row>
    <row r="176" spans="1:4">
      <c r="A176" s="143">
        <v>167</v>
      </c>
      <c r="B176" s="144"/>
      <c r="C176" s="146"/>
      <c r="D176" s="16" t="str">
        <f t="shared" si="7"/>
        <v/>
      </c>
    </row>
    <row r="177" spans="1:4">
      <c r="A177" s="143">
        <v>168</v>
      </c>
      <c r="B177" s="144"/>
      <c r="C177" s="146"/>
      <c r="D177" s="16" t="str">
        <f t="shared" si="7"/>
        <v/>
      </c>
    </row>
    <row r="178" spans="1:4">
      <c r="A178" s="143">
        <v>169</v>
      </c>
      <c r="B178" s="144"/>
      <c r="C178" s="146"/>
      <c r="D178" s="16" t="str">
        <f t="shared" si="7"/>
        <v/>
      </c>
    </row>
    <row r="179" spans="1:4">
      <c r="A179" s="143">
        <v>170</v>
      </c>
      <c r="B179" s="144"/>
      <c r="C179" s="146"/>
      <c r="D179" s="16" t="str">
        <f t="shared" si="7"/>
        <v/>
      </c>
    </row>
    <row r="180" spans="1:4">
      <c r="A180" s="143">
        <v>171</v>
      </c>
      <c r="B180" s="144"/>
      <c r="C180" s="146"/>
      <c r="D180" s="16" t="str">
        <f t="shared" si="7"/>
        <v/>
      </c>
    </row>
    <row r="181" spans="1:4">
      <c r="A181" s="143">
        <v>172</v>
      </c>
      <c r="B181" s="144"/>
      <c r="C181" s="146"/>
      <c r="D181" s="16" t="str">
        <f t="shared" si="7"/>
        <v/>
      </c>
    </row>
    <row r="182" spans="1:4">
      <c r="A182" s="143">
        <v>173</v>
      </c>
      <c r="B182" s="144"/>
      <c r="C182" s="146"/>
      <c r="D182" s="16" t="str">
        <f t="shared" si="7"/>
        <v/>
      </c>
    </row>
    <row r="183" spans="1:4">
      <c r="A183" s="143">
        <v>174</v>
      </c>
      <c r="B183" s="144"/>
      <c r="C183" s="146"/>
      <c r="D183" s="16" t="str">
        <f t="shared" si="7"/>
        <v/>
      </c>
    </row>
    <row r="184" spans="1:4">
      <c r="A184" s="143">
        <v>175</v>
      </c>
      <c r="B184" s="144"/>
      <c r="C184" s="146"/>
      <c r="D184" s="16" t="str">
        <f t="shared" si="7"/>
        <v/>
      </c>
    </row>
    <row r="185" spans="1:4">
      <c r="A185" s="143">
        <v>176</v>
      </c>
      <c r="B185" s="144"/>
      <c r="C185" s="146"/>
      <c r="D185" s="16" t="str">
        <f t="shared" si="7"/>
        <v/>
      </c>
    </row>
    <row r="186" spans="1:4">
      <c r="A186" s="143">
        <v>177</v>
      </c>
      <c r="B186" s="144"/>
      <c r="C186" s="146"/>
      <c r="D186" s="16" t="str">
        <f t="shared" si="7"/>
        <v/>
      </c>
    </row>
    <row r="187" spans="1:4">
      <c r="A187" s="143">
        <v>178</v>
      </c>
      <c r="B187" s="144"/>
      <c r="C187" s="146"/>
      <c r="D187" s="16" t="str">
        <f t="shared" si="7"/>
        <v/>
      </c>
    </row>
    <row r="188" spans="1:4">
      <c r="A188" s="143">
        <v>179</v>
      </c>
      <c r="B188" s="144"/>
      <c r="C188" s="146"/>
      <c r="D188" s="16" t="str">
        <f t="shared" si="7"/>
        <v/>
      </c>
    </row>
    <row r="189" spans="1:4">
      <c r="A189" s="143">
        <v>180</v>
      </c>
      <c r="B189" s="144"/>
      <c r="C189" s="146"/>
      <c r="D189" s="16" t="str">
        <f t="shared" si="7"/>
        <v/>
      </c>
    </row>
    <row r="190" spans="1:4">
      <c r="A190" s="143">
        <v>181</v>
      </c>
      <c r="B190" s="144"/>
      <c r="C190" s="146"/>
      <c r="D190" s="16" t="str">
        <f t="shared" si="7"/>
        <v/>
      </c>
    </row>
    <row r="191" spans="1:4">
      <c r="A191" s="143">
        <v>182</v>
      </c>
      <c r="B191" s="144"/>
      <c r="C191" s="146"/>
      <c r="D191" s="16" t="str">
        <f t="shared" si="7"/>
        <v/>
      </c>
    </row>
    <row r="192" spans="1:4">
      <c r="A192" s="143">
        <v>183</v>
      </c>
      <c r="B192" s="144"/>
      <c r="C192" s="146"/>
      <c r="D192" s="16" t="str">
        <f t="shared" si="7"/>
        <v/>
      </c>
    </row>
    <row r="193" spans="1:4">
      <c r="A193" s="143">
        <v>184</v>
      </c>
      <c r="B193" s="144"/>
      <c r="C193" s="146"/>
      <c r="D193" s="16" t="str">
        <f t="shared" si="7"/>
        <v/>
      </c>
    </row>
    <row r="194" spans="1:4">
      <c r="A194" s="143">
        <v>185</v>
      </c>
      <c r="B194" s="144"/>
      <c r="C194" s="146"/>
      <c r="D194" s="16" t="str">
        <f t="shared" si="7"/>
        <v/>
      </c>
    </row>
    <row r="195" spans="1:4">
      <c r="A195" s="143">
        <v>186</v>
      </c>
      <c r="B195" s="144"/>
      <c r="C195" s="146"/>
      <c r="D195" s="16" t="str">
        <f t="shared" si="7"/>
        <v/>
      </c>
    </row>
    <row r="196" spans="1:4">
      <c r="A196" s="143">
        <v>187</v>
      </c>
      <c r="B196" s="144"/>
      <c r="C196" s="146"/>
      <c r="D196" s="16" t="str">
        <f t="shared" si="7"/>
        <v/>
      </c>
    </row>
    <row r="197" spans="1:4">
      <c r="A197" s="143">
        <v>188</v>
      </c>
      <c r="B197" s="144"/>
      <c r="C197" s="146"/>
      <c r="D197" s="16" t="str">
        <f t="shared" si="7"/>
        <v/>
      </c>
    </row>
    <row r="198" spans="1:4">
      <c r="A198" s="143">
        <v>189</v>
      </c>
      <c r="B198" s="144"/>
      <c r="C198" s="146"/>
      <c r="D198" s="16" t="str">
        <f t="shared" si="7"/>
        <v/>
      </c>
    </row>
    <row r="199" spans="1:4">
      <c r="A199" s="143">
        <v>190</v>
      </c>
      <c r="B199" s="144"/>
      <c r="C199" s="146"/>
      <c r="D199" s="16" t="str">
        <f t="shared" si="7"/>
        <v/>
      </c>
    </row>
    <row r="200" spans="1:4">
      <c r="A200" s="143">
        <v>191</v>
      </c>
      <c r="B200" s="144"/>
      <c r="C200" s="146"/>
      <c r="D200" s="16" t="str">
        <f t="shared" si="7"/>
        <v/>
      </c>
    </row>
    <row r="201" spans="1:4">
      <c r="A201" s="143">
        <v>192</v>
      </c>
      <c r="B201" s="144"/>
      <c r="C201" s="146"/>
      <c r="D201" s="16" t="str">
        <f t="shared" si="7"/>
        <v/>
      </c>
    </row>
    <row r="202" spans="1:4">
      <c r="A202" s="143">
        <v>193</v>
      </c>
      <c r="B202" s="144"/>
      <c r="C202" s="146"/>
      <c r="D202" s="16" t="str">
        <f t="shared" ref="D202:D259" si="8">IF(OR($B202="",,$C202&lt;an_initial,$C202&gt;an_final,),"",20)</f>
        <v/>
      </c>
    </row>
    <row r="203" spans="1:4">
      <c r="A203" s="143">
        <v>194</v>
      </c>
      <c r="B203" s="144"/>
      <c r="C203" s="146"/>
      <c r="D203" s="16" t="str">
        <f t="shared" si="8"/>
        <v/>
      </c>
    </row>
    <row r="204" spans="1:4">
      <c r="A204" s="143">
        <v>195</v>
      </c>
      <c r="B204" s="144"/>
      <c r="C204" s="146"/>
      <c r="D204" s="16" t="str">
        <f t="shared" si="8"/>
        <v/>
      </c>
    </row>
    <row r="205" spans="1:4">
      <c r="A205" s="143">
        <v>196</v>
      </c>
      <c r="B205" s="144"/>
      <c r="C205" s="146"/>
      <c r="D205" s="16" t="str">
        <f t="shared" si="8"/>
        <v/>
      </c>
    </row>
    <row r="206" spans="1:4">
      <c r="A206" s="143">
        <v>197</v>
      </c>
      <c r="B206" s="144"/>
      <c r="C206" s="146"/>
      <c r="D206" s="16" t="str">
        <f t="shared" si="8"/>
        <v/>
      </c>
    </row>
    <row r="207" spans="1:4">
      <c r="A207" s="143">
        <v>198</v>
      </c>
      <c r="B207" s="144"/>
      <c r="C207" s="146"/>
      <c r="D207" s="16" t="str">
        <f t="shared" si="8"/>
        <v/>
      </c>
    </row>
    <row r="208" spans="1:4">
      <c r="A208" s="143">
        <v>199</v>
      </c>
      <c r="B208" s="144"/>
      <c r="C208" s="146"/>
      <c r="D208" s="16" t="str">
        <f t="shared" si="8"/>
        <v/>
      </c>
    </row>
    <row r="209" spans="1:4">
      <c r="A209" s="143">
        <v>200</v>
      </c>
      <c r="B209" s="144"/>
      <c r="C209" s="146"/>
      <c r="D209" s="16" t="str">
        <f t="shared" si="8"/>
        <v/>
      </c>
    </row>
    <row r="210" spans="1:4">
      <c r="A210" s="143">
        <v>201</v>
      </c>
      <c r="B210" s="144"/>
      <c r="C210" s="146"/>
      <c r="D210" s="16" t="str">
        <f t="shared" si="8"/>
        <v/>
      </c>
    </row>
    <row r="211" spans="1:4">
      <c r="A211" s="143">
        <v>202</v>
      </c>
      <c r="B211" s="144"/>
      <c r="C211" s="146"/>
      <c r="D211" s="16" t="str">
        <f t="shared" si="8"/>
        <v/>
      </c>
    </row>
    <row r="212" spans="1:4">
      <c r="A212" s="143">
        <v>203</v>
      </c>
      <c r="B212" s="144"/>
      <c r="C212" s="146"/>
      <c r="D212" s="16" t="str">
        <f t="shared" si="8"/>
        <v/>
      </c>
    </row>
    <row r="213" spans="1:4">
      <c r="A213" s="143">
        <v>204</v>
      </c>
      <c r="B213" s="144"/>
      <c r="C213" s="146"/>
      <c r="D213" s="16" t="str">
        <f t="shared" si="8"/>
        <v/>
      </c>
    </row>
    <row r="214" spans="1:4">
      <c r="A214" s="143">
        <v>205</v>
      </c>
      <c r="B214" s="144"/>
      <c r="C214" s="146"/>
      <c r="D214" s="16" t="str">
        <f t="shared" si="8"/>
        <v/>
      </c>
    </row>
    <row r="215" spans="1:4">
      <c r="A215" s="143">
        <v>206</v>
      </c>
      <c r="B215" s="144"/>
      <c r="C215" s="146"/>
      <c r="D215" s="16" t="str">
        <f t="shared" si="8"/>
        <v/>
      </c>
    </row>
    <row r="216" spans="1:4">
      <c r="A216" s="143">
        <v>207</v>
      </c>
      <c r="B216" s="144"/>
      <c r="C216" s="146"/>
      <c r="D216" s="16" t="str">
        <f t="shared" si="8"/>
        <v/>
      </c>
    </row>
    <row r="217" spans="1:4">
      <c r="A217" s="143">
        <v>208</v>
      </c>
      <c r="B217" s="144"/>
      <c r="C217" s="146"/>
      <c r="D217" s="16" t="str">
        <f t="shared" si="8"/>
        <v/>
      </c>
    </row>
    <row r="218" spans="1:4">
      <c r="A218" s="143">
        <v>209</v>
      </c>
      <c r="B218" s="144"/>
      <c r="C218" s="146"/>
      <c r="D218" s="16" t="str">
        <f t="shared" si="8"/>
        <v/>
      </c>
    </row>
    <row r="219" spans="1:4">
      <c r="A219" s="143">
        <v>210</v>
      </c>
      <c r="B219" s="144"/>
      <c r="C219" s="146"/>
      <c r="D219" s="16" t="str">
        <f t="shared" si="8"/>
        <v/>
      </c>
    </row>
    <row r="220" spans="1:4">
      <c r="A220" s="143">
        <v>211</v>
      </c>
      <c r="B220" s="144"/>
      <c r="C220" s="146"/>
      <c r="D220" s="16" t="str">
        <f t="shared" si="8"/>
        <v/>
      </c>
    </row>
    <row r="221" spans="1:4">
      <c r="A221" s="143">
        <v>212</v>
      </c>
      <c r="B221" s="144"/>
      <c r="C221" s="146"/>
      <c r="D221" s="16" t="str">
        <f t="shared" si="8"/>
        <v/>
      </c>
    </row>
    <row r="222" spans="1:4">
      <c r="A222" s="143">
        <v>213</v>
      </c>
      <c r="B222" s="144"/>
      <c r="C222" s="146"/>
      <c r="D222" s="16" t="str">
        <f t="shared" si="8"/>
        <v/>
      </c>
    </row>
    <row r="223" spans="1:4">
      <c r="A223" s="143">
        <v>214</v>
      </c>
      <c r="B223" s="144"/>
      <c r="C223" s="146"/>
      <c r="D223" s="16" t="str">
        <f t="shared" si="8"/>
        <v/>
      </c>
    </row>
    <row r="224" spans="1:4">
      <c r="A224" s="143">
        <v>215</v>
      </c>
      <c r="B224" s="144"/>
      <c r="C224" s="146"/>
      <c r="D224" s="16" t="str">
        <f t="shared" si="8"/>
        <v/>
      </c>
    </row>
    <row r="225" spans="1:4">
      <c r="A225" s="143">
        <v>216</v>
      </c>
      <c r="B225" s="144"/>
      <c r="C225" s="146"/>
      <c r="D225" s="16" t="str">
        <f t="shared" si="8"/>
        <v/>
      </c>
    </row>
    <row r="226" spans="1:4">
      <c r="A226" s="143">
        <v>217</v>
      </c>
      <c r="B226" s="144"/>
      <c r="C226" s="146"/>
      <c r="D226" s="16" t="str">
        <f t="shared" si="8"/>
        <v/>
      </c>
    </row>
    <row r="227" spans="1:4">
      <c r="A227" s="143">
        <v>218</v>
      </c>
      <c r="B227" s="144"/>
      <c r="C227" s="146"/>
      <c r="D227" s="16" t="str">
        <f t="shared" si="8"/>
        <v/>
      </c>
    </row>
    <row r="228" spans="1:4">
      <c r="A228" s="143">
        <v>219</v>
      </c>
      <c r="B228" s="144"/>
      <c r="C228" s="146"/>
      <c r="D228" s="16" t="str">
        <f t="shared" si="8"/>
        <v/>
      </c>
    </row>
    <row r="229" spans="1:4">
      <c r="A229" s="143">
        <v>220</v>
      </c>
      <c r="B229" s="144"/>
      <c r="C229" s="146"/>
      <c r="D229" s="16" t="str">
        <f t="shared" si="8"/>
        <v/>
      </c>
    </row>
    <row r="230" spans="1:4">
      <c r="A230" s="143">
        <v>221</v>
      </c>
      <c r="B230" s="144"/>
      <c r="C230" s="146"/>
      <c r="D230" s="16" t="str">
        <f t="shared" si="8"/>
        <v/>
      </c>
    </row>
    <row r="231" spans="1:4">
      <c r="A231" s="143">
        <v>222</v>
      </c>
      <c r="B231" s="144"/>
      <c r="C231" s="146"/>
      <c r="D231" s="16" t="str">
        <f t="shared" si="8"/>
        <v/>
      </c>
    </row>
    <row r="232" spans="1:4">
      <c r="A232" s="143">
        <v>223</v>
      </c>
      <c r="B232" s="144"/>
      <c r="C232" s="146"/>
      <c r="D232" s="16" t="str">
        <f t="shared" si="8"/>
        <v/>
      </c>
    </row>
    <row r="233" spans="1:4">
      <c r="A233" s="143">
        <v>224</v>
      </c>
      <c r="B233" s="144"/>
      <c r="C233" s="146"/>
      <c r="D233" s="16" t="str">
        <f t="shared" si="8"/>
        <v/>
      </c>
    </row>
    <row r="234" spans="1:4">
      <c r="A234" s="143">
        <v>225</v>
      </c>
      <c r="B234" s="144"/>
      <c r="C234" s="146"/>
      <c r="D234" s="16" t="str">
        <f t="shared" si="8"/>
        <v/>
      </c>
    </row>
    <row r="235" spans="1:4">
      <c r="A235" s="143">
        <v>226</v>
      </c>
      <c r="B235" s="144"/>
      <c r="C235" s="146"/>
      <c r="D235" s="16" t="str">
        <f t="shared" si="8"/>
        <v/>
      </c>
    </row>
    <row r="236" spans="1:4">
      <c r="A236" s="143">
        <v>227</v>
      </c>
      <c r="B236" s="144"/>
      <c r="C236" s="146"/>
      <c r="D236" s="16" t="str">
        <f t="shared" si="8"/>
        <v/>
      </c>
    </row>
    <row r="237" spans="1:4">
      <c r="A237" s="143">
        <v>228</v>
      </c>
      <c r="B237" s="144"/>
      <c r="C237" s="146"/>
      <c r="D237" s="16" t="str">
        <f t="shared" si="8"/>
        <v/>
      </c>
    </row>
    <row r="238" spans="1:4">
      <c r="A238" s="143">
        <v>229</v>
      </c>
      <c r="B238" s="144"/>
      <c r="C238" s="146"/>
      <c r="D238" s="16" t="str">
        <f t="shared" si="8"/>
        <v/>
      </c>
    </row>
    <row r="239" spans="1:4">
      <c r="A239" s="143">
        <v>230</v>
      </c>
      <c r="B239" s="144"/>
      <c r="C239" s="146"/>
      <c r="D239" s="16" t="str">
        <f t="shared" si="8"/>
        <v/>
      </c>
    </row>
    <row r="240" spans="1:4">
      <c r="A240" s="143">
        <v>231</v>
      </c>
      <c r="B240" s="144"/>
      <c r="C240" s="146"/>
      <c r="D240" s="16" t="str">
        <f t="shared" si="8"/>
        <v/>
      </c>
    </row>
    <row r="241" spans="1:4">
      <c r="A241" s="143">
        <v>232</v>
      </c>
      <c r="B241" s="144"/>
      <c r="C241" s="146"/>
      <c r="D241" s="16" t="str">
        <f t="shared" si="8"/>
        <v/>
      </c>
    </row>
    <row r="242" spans="1:4">
      <c r="A242" s="143">
        <v>233</v>
      </c>
      <c r="B242" s="144"/>
      <c r="C242" s="146"/>
      <c r="D242" s="16" t="str">
        <f t="shared" si="8"/>
        <v/>
      </c>
    </row>
    <row r="243" spans="1:4">
      <c r="A243" s="143">
        <v>234</v>
      </c>
      <c r="B243" s="144"/>
      <c r="C243" s="146"/>
      <c r="D243" s="16" t="str">
        <f t="shared" si="8"/>
        <v/>
      </c>
    </row>
    <row r="244" spans="1:4">
      <c r="A244" s="143">
        <v>235</v>
      </c>
      <c r="B244" s="144"/>
      <c r="C244" s="146"/>
      <c r="D244" s="16" t="str">
        <f t="shared" si="8"/>
        <v/>
      </c>
    </row>
    <row r="245" spans="1:4">
      <c r="A245" s="143">
        <v>236</v>
      </c>
      <c r="B245" s="144"/>
      <c r="C245" s="146"/>
      <c r="D245" s="16" t="str">
        <f t="shared" si="8"/>
        <v/>
      </c>
    </row>
    <row r="246" spans="1:4">
      <c r="A246" s="143">
        <v>237</v>
      </c>
      <c r="B246" s="144"/>
      <c r="C246" s="146"/>
      <c r="D246" s="16" t="str">
        <f t="shared" si="8"/>
        <v/>
      </c>
    </row>
    <row r="247" spans="1:4">
      <c r="A247" s="143">
        <v>238</v>
      </c>
      <c r="B247" s="144"/>
      <c r="C247" s="146"/>
      <c r="D247" s="16" t="str">
        <f t="shared" si="8"/>
        <v/>
      </c>
    </row>
    <row r="248" spans="1:4">
      <c r="A248" s="143">
        <v>239</v>
      </c>
      <c r="B248" s="144"/>
      <c r="C248" s="146"/>
      <c r="D248" s="16" t="str">
        <f t="shared" si="8"/>
        <v/>
      </c>
    </row>
    <row r="249" spans="1:4">
      <c r="A249" s="143">
        <v>240</v>
      </c>
      <c r="B249" s="144"/>
      <c r="C249" s="146"/>
      <c r="D249" s="16" t="str">
        <f t="shared" si="8"/>
        <v/>
      </c>
    </row>
    <row r="250" spans="1:4">
      <c r="A250" s="143">
        <v>241</v>
      </c>
      <c r="B250" s="144"/>
      <c r="C250" s="146"/>
      <c r="D250" s="16" t="str">
        <f t="shared" si="8"/>
        <v/>
      </c>
    </row>
    <row r="251" spans="1:4">
      <c r="A251" s="143">
        <v>242</v>
      </c>
      <c r="B251" s="144"/>
      <c r="C251" s="146"/>
      <c r="D251" s="16" t="str">
        <f t="shared" si="8"/>
        <v/>
      </c>
    </row>
    <row r="252" spans="1:4">
      <c r="A252" s="143">
        <v>243</v>
      </c>
      <c r="B252" s="144"/>
      <c r="C252" s="146"/>
      <c r="D252" s="16" t="str">
        <f t="shared" si="8"/>
        <v/>
      </c>
    </row>
    <row r="253" spans="1:4">
      <c r="A253" s="143">
        <v>244</v>
      </c>
      <c r="B253" s="144"/>
      <c r="C253" s="146"/>
      <c r="D253" s="16" t="str">
        <f t="shared" si="8"/>
        <v/>
      </c>
    </row>
    <row r="254" spans="1:4">
      <c r="A254" s="143">
        <v>245</v>
      </c>
      <c r="B254" s="144"/>
      <c r="C254" s="146"/>
      <c r="D254" s="16" t="str">
        <f t="shared" si="8"/>
        <v/>
      </c>
    </row>
    <row r="255" spans="1:4">
      <c r="A255" s="143">
        <v>246</v>
      </c>
      <c r="B255" s="144"/>
      <c r="C255" s="146"/>
      <c r="D255" s="16" t="str">
        <f t="shared" si="8"/>
        <v/>
      </c>
    </row>
    <row r="256" spans="1:4">
      <c r="A256" s="143">
        <v>247</v>
      </c>
      <c r="B256" s="144"/>
      <c r="C256" s="146"/>
      <c r="D256" s="16" t="str">
        <f t="shared" si="8"/>
        <v/>
      </c>
    </row>
    <row r="257" spans="1:4">
      <c r="A257" s="143">
        <v>248</v>
      </c>
      <c r="B257" s="144"/>
      <c r="C257" s="146"/>
      <c r="D257" s="16" t="str">
        <f t="shared" si="8"/>
        <v/>
      </c>
    </row>
    <row r="258" spans="1:4">
      <c r="A258" s="143">
        <v>249</v>
      </c>
      <c r="B258" s="144"/>
      <c r="C258" s="146"/>
      <c r="D258" s="16" t="str">
        <f t="shared" si="8"/>
        <v/>
      </c>
    </row>
    <row r="259" spans="1:4">
      <c r="A259" s="143">
        <v>250</v>
      </c>
      <c r="B259" s="144"/>
      <c r="C259" s="146"/>
      <c r="D259" s="16" t="str">
        <f t="shared" si="8"/>
        <v/>
      </c>
    </row>
  </sheetData>
  <sheetProtection algorithmName="SHA-512" hashValue="7mE0GPsKQ2A5rMmutCT7uGZgxUL5AxUtnF+bFzr2TPi+G1jL4nl2p/J3a8H54++RCILqd/y+iKOYDmo+ePXEUQ==" saltValue="nXseBOx9WzMdQSNmeV0Xd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E13" sqref="E13"/>
    </sheetView>
  </sheetViews>
  <sheetFormatPr defaultColWidth="9.08984375" defaultRowHeight="15.5"/>
  <cols>
    <col min="1" max="1" width="5.6328125" style="60" customWidth="1"/>
    <col min="2" max="3" width="35.6328125" style="64" customWidth="1"/>
    <col min="4" max="4" width="45.08984375" style="64" customWidth="1"/>
    <col min="5" max="5" width="10.6328125" style="69" customWidth="1"/>
    <col min="6" max="6" width="10.6328125" style="64" customWidth="1"/>
    <col min="7" max="7" width="17.6328125" style="64" customWidth="1"/>
    <col min="8" max="8" width="9.08984375" style="71" hidden="1" customWidth="1"/>
    <col min="9" max="9" width="9.08984375" style="64" hidden="1" customWidth="1"/>
    <col min="10" max="19" width="9.08984375" style="64" customWidth="1"/>
    <col min="20" max="16384" width="9.08984375" style="64"/>
  </cols>
  <sheetData>
    <row r="1" spans="1:9" s="60" customFormat="1">
      <c r="A1" s="59" t="s">
        <v>483</v>
      </c>
      <c r="E1" s="61"/>
      <c r="G1" s="63"/>
      <c r="H1" s="289"/>
    </row>
    <row r="2" spans="1:9" s="60" customFormat="1">
      <c r="A2" s="59" t="s">
        <v>945</v>
      </c>
      <c r="E2" s="61"/>
      <c r="G2" s="63"/>
      <c r="H2" s="289"/>
    </row>
    <row r="3" spans="1:9" s="60" customFormat="1">
      <c r="A3" s="59"/>
      <c r="E3" s="61"/>
      <c r="G3" s="63"/>
      <c r="H3" s="289"/>
    </row>
    <row r="4" spans="1:9">
      <c r="A4" s="554" t="s">
        <v>905</v>
      </c>
      <c r="B4" s="554"/>
      <c r="C4" s="554"/>
      <c r="D4" s="554"/>
      <c r="E4" s="554"/>
      <c r="F4" s="554"/>
      <c r="G4" s="554"/>
      <c r="H4" s="291"/>
    </row>
    <row r="5" spans="1:9">
      <c r="A5" s="554" t="s">
        <v>956</v>
      </c>
      <c r="B5" s="554"/>
      <c r="C5" s="554"/>
      <c r="D5" s="554"/>
      <c r="E5" s="554"/>
      <c r="F5" s="554"/>
      <c r="G5" s="554"/>
    </row>
    <row r="6" spans="1:9" ht="13.5" customHeight="1">
      <c r="E6" s="64"/>
      <c r="G6" s="347" t="str">
        <f>CONCATENATE(functie," ",nume_candidat)</f>
        <v>Șef de lucrări Cristina-Maria POVIAN</v>
      </c>
    </row>
    <row r="7" spans="1:9" ht="18.75" customHeight="1">
      <c r="A7" s="551" t="s">
        <v>338</v>
      </c>
      <c r="B7" s="551" t="s">
        <v>962</v>
      </c>
      <c r="C7" s="551" t="s">
        <v>891</v>
      </c>
      <c r="D7" s="551" t="s">
        <v>460</v>
      </c>
      <c r="E7" s="557" t="s">
        <v>2</v>
      </c>
      <c r="F7" s="551" t="s">
        <v>963</v>
      </c>
      <c r="G7" s="612" t="s">
        <v>544</v>
      </c>
      <c r="H7" s="558" t="s">
        <v>541</v>
      </c>
      <c r="I7" s="559" t="s">
        <v>551</v>
      </c>
    </row>
    <row r="8" spans="1:9" ht="46.5" customHeight="1">
      <c r="A8" s="551"/>
      <c r="B8" s="551"/>
      <c r="C8" s="551"/>
      <c r="D8" s="551"/>
      <c r="E8" s="557"/>
      <c r="F8" s="551"/>
      <c r="G8" s="613"/>
      <c r="H8" s="558"/>
      <c r="I8" s="559"/>
    </row>
    <row r="9" spans="1:9">
      <c r="A9" s="88"/>
      <c r="B9" s="65"/>
      <c r="C9" s="65"/>
      <c r="D9" s="65"/>
      <c r="E9" s="30"/>
      <c r="F9" s="66"/>
      <c r="G9" s="148">
        <f>SUMIF(G10:G1010,"&gt;0")</f>
        <v>0</v>
      </c>
      <c r="H9" s="298"/>
    </row>
    <row r="10" spans="1:9">
      <c r="A10" s="37">
        <v>1</v>
      </c>
      <c r="B10" s="7"/>
      <c r="C10" s="7"/>
      <c r="D10" s="7"/>
      <c r="E10" s="505"/>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c r="A11" s="37">
        <v>2</v>
      </c>
      <c r="B11" s="7"/>
      <c r="C11" s="7"/>
      <c r="D11" s="7"/>
      <c r="E11" s="505"/>
      <c r="F11" s="220"/>
      <c r="G11" s="16" t="str">
        <f t="shared" si="0"/>
        <v/>
      </c>
      <c r="H11" s="349" t="b">
        <f t="shared" si="1"/>
        <v>0</v>
      </c>
      <c r="I11" s="350">
        <f t="shared" si="2"/>
        <v>1</v>
      </c>
    </row>
    <row r="12" spans="1:9">
      <c r="A12" s="37">
        <v>3</v>
      </c>
      <c r="B12" s="6"/>
      <c r="C12" s="7"/>
      <c r="D12" s="7"/>
      <c r="E12" s="505"/>
      <c r="F12" s="220"/>
      <c r="G12" s="16" t="str">
        <f t="shared" si="0"/>
        <v/>
      </c>
      <c r="H12" s="349" t="b">
        <f t="shared" si="1"/>
        <v>0</v>
      </c>
      <c r="I12" s="350">
        <f t="shared" si="2"/>
        <v>1</v>
      </c>
    </row>
    <row r="13" spans="1:9">
      <c r="A13" s="37">
        <v>4</v>
      </c>
      <c r="B13" s="6"/>
      <c r="C13" s="6"/>
      <c r="D13" s="6"/>
      <c r="E13" s="216"/>
      <c r="F13" s="216"/>
      <c r="G13" s="16" t="str">
        <f t="shared" si="0"/>
        <v/>
      </c>
      <c r="H13" s="349" t="b">
        <f t="shared" si="1"/>
        <v>0</v>
      </c>
      <c r="I13" s="350">
        <f t="shared" si="2"/>
        <v>1</v>
      </c>
    </row>
    <row r="14" spans="1:9">
      <c r="A14" s="37">
        <v>5</v>
      </c>
      <c r="B14" s="6"/>
      <c r="C14" s="6"/>
      <c r="D14" s="6"/>
      <c r="E14" s="216"/>
      <c r="F14" s="216"/>
      <c r="G14" s="16" t="str">
        <f t="shared" si="0"/>
        <v/>
      </c>
      <c r="H14" s="349" t="b">
        <f t="shared" si="1"/>
        <v>0</v>
      </c>
      <c r="I14" s="350">
        <f t="shared" si="2"/>
        <v>1</v>
      </c>
    </row>
    <row r="15" spans="1:9">
      <c r="A15" s="37">
        <v>6</v>
      </c>
      <c r="B15" s="6"/>
      <c r="C15" s="6"/>
      <c r="D15" s="6"/>
      <c r="E15" s="216"/>
      <c r="F15" s="216"/>
      <c r="G15" s="16" t="str">
        <f t="shared" si="0"/>
        <v/>
      </c>
      <c r="H15" s="349" t="b">
        <f t="shared" si="1"/>
        <v>0</v>
      </c>
      <c r="I15" s="350">
        <f t="shared" si="2"/>
        <v>1</v>
      </c>
    </row>
    <row r="16" spans="1:9">
      <c r="A16" s="37">
        <v>7</v>
      </c>
      <c r="B16" s="6"/>
      <c r="C16" s="6"/>
      <c r="D16" s="6"/>
      <c r="E16" s="216"/>
      <c r="F16" s="216"/>
      <c r="G16" s="16" t="str">
        <f t="shared" si="0"/>
        <v/>
      </c>
      <c r="H16" s="349" t="b">
        <f t="shared" si="1"/>
        <v>0</v>
      </c>
      <c r="I16" s="350">
        <f t="shared" si="2"/>
        <v>1</v>
      </c>
    </row>
    <row r="17" spans="1:9">
      <c r="A17" s="37">
        <v>8</v>
      </c>
      <c r="B17" s="6"/>
      <c r="C17" s="6"/>
      <c r="D17" s="6"/>
      <c r="E17" s="216"/>
      <c r="F17" s="216"/>
      <c r="G17" s="16" t="str">
        <f t="shared" si="0"/>
        <v/>
      </c>
      <c r="H17" s="349" t="b">
        <f t="shared" si="1"/>
        <v>0</v>
      </c>
      <c r="I17" s="350">
        <f t="shared" si="2"/>
        <v>1</v>
      </c>
    </row>
    <row r="18" spans="1:9">
      <c r="A18" s="37">
        <v>9</v>
      </c>
      <c r="B18" s="6"/>
      <c r="C18" s="6"/>
      <c r="D18" s="6"/>
      <c r="E18" s="216"/>
      <c r="F18" s="216"/>
      <c r="G18" s="16" t="str">
        <f t="shared" si="0"/>
        <v/>
      </c>
      <c r="H18" s="349" t="b">
        <f t="shared" si="1"/>
        <v>0</v>
      </c>
      <c r="I18" s="350">
        <f t="shared" si="2"/>
        <v>1</v>
      </c>
    </row>
    <row r="19" spans="1:9">
      <c r="A19" s="37">
        <v>10</v>
      </c>
      <c r="B19" s="6"/>
      <c r="C19" s="6"/>
      <c r="D19" s="6"/>
      <c r="E19" s="216"/>
      <c r="F19" s="216"/>
      <c r="G19" s="16" t="str">
        <f t="shared" si="0"/>
        <v/>
      </c>
      <c r="H19" s="349" t="b">
        <f t="shared" si="1"/>
        <v>0</v>
      </c>
      <c r="I19" s="350">
        <f t="shared" si="2"/>
        <v>1</v>
      </c>
    </row>
    <row r="20" spans="1:9">
      <c r="A20" s="37">
        <v>11</v>
      </c>
      <c r="B20" s="6"/>
      <c r="C20" s="6"/>
      <c r="D20" s="6"/>
      <c r="E20" s="216"/>
      <c r="F20" s="216"/>
      <c r="G20" s="16" t="str">
        <f t="shared" si="0"/>
        <v/>
      </c>
      <c r="H20" s="349" t="b">
        <f t="shared" si="1"/>
        <v>0</v>
      </c>
      <c r="I20" s="350">
        <f t="shared" si="2"/>
        <v>1</v>
      </c>
    </row>
    <row r="21" spans="1:9">
      <c r="A21" s="37">
        <v>12</v>
      </c>
      <c r="B21" s="6"/>
      <c r="C21" s="6"/>
      <c r="D21" s="6"/>
      <c r="E21" s="216"/>
      <c r="F21" s="216"/>
      <c r="G21" s="16" t="str">
        <f t="shared" si="0"/>
        <v/>
      </c>
      <c r="H21" s="349" t="b">
        <f t="shared" si="1"/>
        <v>0</v>
      </c>
      <c r="I21" s="350">
        <f t="shared" si="2"/>
        <v>1</v>
      </c>
    </row>
    <row r="22" spans="1:9">
      <c r="A22" s="37">
        <v>13</v>
      </c>
      <c r="B22" s="6"/>
      <c r="C22" s="6"/>
      <c r="D22" s="6"/>
      <c r="E22" s="216"/>
      <c r="F22" s="216"/>
      <c r="G22" s="16" t="str">
        <f t="shared" si="0"/>
        <v/>
      </c>
      <c r="H22" s="349" t="b">
        <f t="shared" si="1"/>
        <v>0</v>
      </c>
      <c r="I22" s="350">
        <f t="shared" si="2"/>
        <v>1</v>
      </c>
    </row>
    <row r="23" spans="1:9">
      <c r="A23" s="37">
        <v>14</v>
      </c>
      <c r="B23" s="6"/>
      <c r="C23" s="6"/>
      <c r="D23" s="6"/>
      <c r="E23" s="216"/>
      <c r="F23" s="216"/>
      <c r="G23" s="16" t="str">
        <f t="shared" si="0"/>
        <v/>
      </c>
      <c r="H23" s="349" t="b">
        <f t="shared" si="1"/>
        <v>0</v>
      </c>
      <c r="I23" s="350">
        <f t="shared" si="2"/>
        <v>1</v>
      </c>
    </row>
    <row r="24" spans="1:9">
      <c r="A24" s="37">
        <v>15</v>
      </c>
      <c r="B24" s="6"/>
      <c r="C24" s="6"/>
      <c r="D24" s="6"/>
      <c r="E24" s="216"/>
      <c r="F24" s="216"/>
      <c r="G24" s="16" t="str">
        <f t="shared" si="0"/>
        <v/>
      </c>
      <c r="H24" s="349" t="b">
        <f t="shared" si="1"/>
        <v>0</v>
      </c>
      <c r="I24" s="350">
        <f t="shared" si="2"/>
        <v>1</v>
      </c>
    </row>
    <row r="25" spans="1:9">
      <c r="A25" s="37">
        <v>16</v>
      </c>
      <c r="B25" s="6"/>
      <c r="C25" s="6"/>
      <c r="D25" s="6"/>
      <c r="E25" s="216"/>
      <c r="F25" s="216"/>
      <c r="G25" s="16" t="str">
        <f t="shared" si="0"/>
        <v/>
      </c>
      <c r="H25" s="349" t="b">
        <f t="shared" si="1"/>
        <v>0</v>
      </c>
      <c r="I25" s="350">
        <f t="shared" si="2"/>
        <v>1</v>
      </c>
    </row>
    <row r="26" spans="1:9">
      <c r="A26" s="37">
        <v>17</v>
      </c>
      <c r="B26" s="6"/>
      <c r="C26" s="6"/>
      <c r="D26" s="6"/>
      <c r="E26" s="216"/>
      <c r="F26" s="216"/>
      <c r="G26" s="16" t="str">
        <f t="shared" si="0"/>
        <v/>
      </c>
      <c r="H26" s="349" t="b">
        <f t="shared" si="1"/>
        <v>0</v>
      </c>
      <c r="I26" s="350">
        <f t="shared" si="2"/>
        <v>1</v>
      </c>
    </row>
    <row r="27" spans="1:9">
      <c r="A27" s="37">
        <v>18</v>
      </c>
      <c r="B27" s="6"/>
      <c r="C27" s="6"/>
      <c r="D27" s="6"/>
      <c r="E27" s="216"/>
      <c r="F27" s="216"/>
      <c r="G27" s="16" t="str">
        <f t="shared" si="0"/>
        <v/>
      </c>
      <c r="H27" s="349" t="b">
        <f t="shared" si="1"/>
        <v>0</v>
      </c>
      <c r="I27" s="350">
        <f t="shared" si="2"/>
        <v>1</v>
      </c>
    </row>
    <row r="28" spans="1:9">
      <c r="A28" s="37">
        <v>19</v>
      </c>
      <c r="B28" s="6"/>
      <c r="C28" s="6"/>
      <c r="D28" s="6"/>
      <c r="E28" s="216"/>
      <c r="F28" s="216"/>
      <c r="G28" s="16" t="str">
        <f t="shared" si="0"/>
        <v/>
      </c>
      <c r="H28" s="349" t="b">
        <f t="shared" si="1"/>
        <v>0</v>
      </c>
      <c r="I28" s="350">
        <f t="shared" si="2"/>
        <v>1</v>
      </c>
    </row>
    <row r="29" spans="1:9">
      <c r="A29" s="37">
        <v>20</v>
      </c>
      <c r="B29" s="6"/>
      <c r="C29" s="6"/>
      <c r="D29" s="6"/>
      <c r="E29" s="216"/>
      <c r="F29" s="216"/>
      <c r="G29" s="16" t="str">
        <f t="shared" si="0"/>
        <v/>
      </c>
      <c r="H29" s="349" t="b">
        <f t="shared" si="1"/>
        <v>0</v>
      </c>
      <c r="I29" s="350">
        <f t="shared" si="2"/>
        <v>1</v>
      </c>
    </row>
    <row r="30" spans="1:9">
      <c r="A30" s="37">
        <v>21</v>
      </c>
      <c r="B30" s="6"/>
      <c r="C30" s="6"/>
      <c r="D30" s="6"/>
      <c r="E30" s="216"/>
      <c r="F30" s="216"/>
      <c r="G30" s="16" t="str">
        <f t="shared" si="0"/>
        <v/>
      </c>
      <c r="H30" s="349" t="b">
        <f t="shared" si="1"/>
        <v>0</v>
      </c>
      <c r="I30" s="350">
        <f t="shared" si="2"/>
        <v>1</v>
      </c>
    </row>
    <row r="31" spans="1:9">
      <c r="A31" s="37">
        <v>22</v>
      </c>
      <c r="B31" s="6"/>
      <c r="C31" s="6"/>
      <c r="D31" s="6"/>
      <c r="E31" s="216"/>
      <c r="F31" s="216"/>
      <c r="G31" s="16" t="str">
        <f t="shared" si="0"/>
        <v/>
      </c>
      <c r="H31" s="349" t="b">
        <f t="shared" si="1"/>
        <v>0</v>
      </c>
      <c r="I31" s="350">
        <f t="shared" si="2"/>
        <v>1</v>
      </c>
    </row>
    <row r="32" spans="1:9">
      <c r="A32" s="37">
        <v>23</v>
      </c>
      <c r="B32" s="6"/>
      <c r="C32" s="6"/>
      <c r="D32" s="6"/>
      <c r="E32" s="216"/>
      <c r="F32" s="216"/>
      <c r="G32" s="16" t="str">
        <f t="shared" si="0"/>
        <v/>
      </c>
      <c r="H32" s="349" t="b">
        <f t="shared" si="1"/>
        <v>0</v>
      </c>
      <c r="I32" s="350">
        <f t="shared" si="2"/>
        <v>1</v>
      </c>
    </row>
    <row r="33" spans="1:9">
      <c r="A33" s="37">
        <v>24</v>
      </c>
      <c r="B33" s="6"/>
      <c r="C33" s="6"/>
      <c r="D33" s="6"/>
      <c r="E33" s="216"/>
      <c r="F33" s="216"/>
      <c r="G33" s="16" t="str">
        <f t="shared" si="0"/>
        <v/>
      </c>
      <c r="H33" s="349" t="b">
        <f t="shared" si="1"/>
        <v>0</v>
      </c>
      <c r="I33" s="350">
        <f t="shared" si="2"/>
        <v>1</v>
      </c>
    </row>
    <row r="34" spans="1:9">
      <c r="A34" s="37">
        <v>25</v>
      </c>
      <c r="B34" s="6"/>
      <c r="C34" s="6"/>
      <c r="D34" s="6"/>
      <c r="E34" s="216"/>
      <c r="F34" s="216"/>
      <c r="G34" s="16" t="str">
        <f t="shared" si="0"/>
        <v/>
      </c>
      <c r="H34" s="349" t="b">
        <f t="shared" si="1"/>
        <v>0</v>
      </c>
      <c r="I34" s="350">
        <f t="shared" si="2"/>
        <v>1</v>
      </c>
    </row>
    <row r="35" spans="1:9">
      <c r="A35" s="37">
        <v>26</v>
      </c>
      <c r="B35" s="6"/>
      <c r="C35" s="6"/>
      <c r="D35" s="6"/>
      <c r="E35" s="216"/>
      <c r="F35" s="216"/>
      <c r="G35" s="16" t="str">
        <f t="shared" si="0"/>
        <v/>
      </c>
      <c r="H35" s="349" t="b">
        <f t="shared" si="1"/>
        <v>0</v>
      </c>
      <c r="I35" s="350">
        <f t="shared" si="2"/>
        <v>1</v>
      </c>
    </row>
    <row r="36" spans="1:9">
      <c r="A36" s="37">
        <v>27</v>
      </c>
      <c r="B36" s="6"/>
      <c r="C36" s="6"/>
      <c r="D36" s="6"/>
      <c r="E36" s="216"/>
      <c r="F36" s="216"/>
      <c r="G36" s="16" t="str">
        <f t="shared" si="0"/>
        <v/>
      </c>
      <c r="H36" s="349" t="b">
        <f t="shared" si="1"/>
        <v>0</v>
      </c>
      <c r="I36" s="350">
        <f t="shared" si="2"/>
        <v>1</v>
      </c>
    </row>
    <row r="37" spans="1:9">
      <c r="A37" s="37">
        <v>28</v>
      </c>
      <c r="B37" s="6"/>
      <c r="C37" s="6"/>
      <c r="D37" s="6"/>
      <c r="E37" s="216"/>
      <c r="F37" s="216"/>
      <c r="G37" s="16" t="str">
        <f t="shared" si="0"/>
        <v/>
      </c>
      <c r="H37" s="349" t="b">
        <f t="shared" si="1"/>
        <v>0</v>
      </c>
      <c r="I37" s="350">
        <f t="shared" si="2"/>
        <v>1</v>
      </c>
    </row>
    <row r="38" spans="1:9">
      <c r="A38" s="37">
        <v>29</v>
      </c>
      <c r="B38" s="6"/>
      <c r="C38" s="6"/>
      <c r="D38" s="6"/>
      <c r="E38" s="216"/>
      <c r="F38" s="216"/>
      <c r="G38" s="16" t="str">
        <f t="shared" si="0"/>
        <v/>
      </c>
      <c r="H38" s="349" t="b">
        <f t="shared" si="1"/>
        <v>0</v>
      </c>
      <c r="I38" s="350">
        <f t="shared" si="2"/>
        <v>1</v>
      </c>
    </row>
    <row r="39" spans="1:9">
      <c r="A39" s="37">
        <v>30</v>
      </c>
      <c r="B39" s="6"/>
      <c r="C39" s="6"/>
      <c r="D39" s="6"/>
      <c r="E39" s="216"/>
      <c r="F39" s="216"/>
      <c r="G39" s="16" t="str">
        <f t="shared" si="0"/>
        <v/>
      </c>
      <c r="H39" s="349" t="b">
        <f t="shared" si="1"/>
        <v>0</v>
      </c>
      <c r="I39" s="350">
        <f t="shared" si="2"/>
        <v>1</v>
      </c>
    </row>
    <row r="40" spans="1:9">
      <c r="A40" s="37">
        <v>31</v>
      </c>
      <c r="B40" s="6"/>
      <c r="C40" s="6"/>
      <c r="D40" s="6"/>
      <c r="E40" s="216"/>
      <c r="F40" s="216"/>
      <c r="G40" s="16" t="str">
        <f t="shared" si="0"/>
        <v/>
      </c>
      <c r="H40" s="349" t="b">
        <f t="shared" si="1"/>
        <v>0</v>
      </c>
      <c r="I40" s="350">
        <f t="shared" si="2"/>
        <v>1</v>
      </c>
    </row>
    <row r="41" spans="1:9">
      <c r="A41" s="37">
        <v>32</v>
      </c>
      <c r="B41" s="6"/>
      <c r="C41" s="6"/>
      <c r="D41" s="6"/>
      <c r="E41" s="216"/>
      <c r="F41" s="216"/>
      <c r="G41" s="16" t="str">
        <f t="shared" si="0"/>
        <v/>
      </c>
      <c r="H41" s="349" t="b">
        <f t="shared" si="1"/>
        <v>0</v>
      </c>
      <c r="I41" s="350">
        <f t="shared" si="2"/>
        <v>1</v>
      </c>
    </row>
    <row r="42" spans="1:9">
      <c r="A42" s="37">
        <v>33</v>
      </c>
      <c r="B42" s="6"/>
      <c r="C42" s="6"/>
      <c r="D42" s="6"/>
      <c r="E42" s="216"/>
      <c r="F42" s="216"/>
      <c r="G42" s="16" t="str">
        <f t="shared" si="0"/>
        <v/>
      </c>
      <c r="H42" s="349" t="b">
        <f t="shared" si="1"/>
        <v>0</v>
      </c>
      <c r="I42" s="350">
        <f t="shared" ref="I42:I73" si="3">LEN(B42)-LEN(SUBSTITUTE(B42,",",""))+1</f>
        <v>1</v>
      </c>
    </row>
    <row r="43" spans="1:9">
      <c r="A43" s="37">
        <v>34</v>
      </c>
      <c r="B43" s="6"/>
      <c r="C43" s="6"/>
      <c r="D43" s="6"/>
      <c r="E43" s="216"/>
      <c r="F43" s="216"/>
      <c r="G43" s="16" t="str">
        <f t="shared" si="0"/>
        <v/>
      </c>
      <c r="H43" s="349" t="b">
        <f t="shared" si="1"/>
        <v>0</v>
      </c>
      <c r="I43" s="350">
        <f t="shared" si="3"/>
        <v>1</v>
      </c>
    </row>
    <row r="44" spans="1:9">
      <c r="A44" s="37">
        <v>35</v>
      </c>
      <c r="B44" s="6"/>
      <c r="C44" s="6"/>
      <c r="D44" s="6"/>
      <c r="E44" s="216"/>
      <c r="F44" s="216"/>
      <c r="G44" s="16" t="str">
        <f t="shared" si="0"/>
        <v/>
      </c>
      <c r="H44" s="349" t="b">
        <f t="shared" si="1"/>
        <v>0</v>
      </c>
      <c r="I44" s="350">
        <f t="shared" si="3"/>
        <v>1</v>
      </c>
    </row>
    <row r="45" spans="1:9">
      <c r="A45" s="37">
        <v>36</v>
      </c>
      <c r="B45" s="6"/>
      <c r="C45" s="6"/>
      <c r="D45" s="6"/>
      <c r="E45" s="216"/>
      <c r="F45" s="216"/>
      <c r="G45" s="16" t="str">
        <f t="shared" si="0"/>
        <v/>
      </c>
      <c r="H45" s="349" t="b">
        <f t="shared" si="1"/>
        <v>0</v>
      </c>
      <c r="I45" s="350">
        <f t="shared" si="3"/>
        <v>1</v>
      </c>
    </row>
    <row r="46" spans="1:9">
      <c r="A46" s="37">
        <v>37</v>
      </c>
      <c r="B46" s="6"/>
      <c r="C46" s="6"/>
      <c r="D46" s="6"/>
      <c r="E46" s="216"/>
      <c r="F46" s="216"/>
      <c r="G46" s="16" t="str">
        <f t="shared" si="0"/>
        <v/>
      </c>
      <c r="H46" s="349" t="b">
        <f t="shared" si="1"/>
        <v>0</v>
      </c>
      <c r="I46" s="350">
        <f t="shared" si="3"/>
        <v>1</v>
      </c>
    </row>
    <row r="47" spans="1:9">
      <c r="A47" s="37">
        <v>38</v>
      </c>
      <c r="B47" s="6"/>
      <c r="C47" s="6"/>
      <c r="D47" s="6"/>
      <c r="E47" s="216"/>
      <c r="F47" s="216"/>
      <c r="G47" s="16" t="str">
        <f t="shared" si="0"/>
        <v/>
      </c>
      <c r="H47" s="349" t="b">
        <f t="shared" si="1"/>
        <v>0</v>
      </c>
      <c r="I47" s="350">
        <f t="shared" si="3"/>
        <v>1</v>
      </c>
    </row>
    <row r="48" spans="1:9">
      <c r="A48" s="37">
        <v>39</v>
      </c>
      <c r="B48" s="6"/>
      <c r="C48" s="6"/>
      <c r="D48" s="6"/>
      <c r="E48" s="216"/>
      <c r="F48" s="216"/>
      <c r="G48" s="16" t="str">
        <f t="shared" si="0"/>
        <v/>
      </c>
      <c r="H48" s="349" t="b">
        <f t="shared" si="1"/>
        <v>0</v>
      </c>
      <c r="I48" s="350">
        <f t="shared" si="3"/>
        <v>1</v>
      </c>
    </row>
    <row r="49" spans="1:9">
      <c r="A49" s="37">
        <v>40</v>
      </c>
      <c r="B49" s="6"/>
      <c r="C49" s="6"/>
      <c r="D49" s="6"/>
      <c r="E49" s="216"/>
      <c r="F49" s="216"/>
      <c r="G49" s="16" t="str">
        <f t="shared" si="0"/>
        <v/>
      </c>
      <c r="H49" s="349" t="b">
        <f t="shared" si="1"/>
        <v>0</v>
      </c>
      <c r="I49" s="350">
        <f t="shared" si="3"/>
        <v>1</v>
      </c>
    </row>
    <row r="50" spans="1:9">
      <c r="A50" s="37">
        <v>41</v>
      </c>
      <c r="B50" s="6"/>
      <c r="C50" s="6"/>
      <c r="D50" s="6"/>
      <c r="E50" s="216"/>
      <c r="F50" s="216"/>
      <c r="G50" s="16" t="str">
        <f t="shared" si="0"/>
        <v/>
      </c>
      <c r="H50" s="349" t="b">
        <f t="shared" si="1"/>
        <v>0</v>
      </c>
      <c r="I50" s="350">
        <f t="shared" si="3"/>
        <v>1</v>
      </c>
    </row>
    <row r="51" spans="1:9">
      <c r="A51" s="37">
        <v>42</v>
      </c>
      <c r="B51" s="6"/>
      <c r="C51" s="6"/>
      <c r="D51" s="6"/>
      <c r="E51" s="216"/>
      <c r="F51" s="216"/>
      <c r="G51" s="16" t="str">
        <f t="shared" si="0"/>
        <v/>
      </c>
      <c r="H51" s="349" t="b">
        <f t="shared" si="1"/>
        <v>0</v>
      </c>
      <c r="I51" s="350">
        <f t="shared" si="3"/>
        <v>1</v>
      </c>
    </row>
    <row r="52" spans="1:9">
      <c r="A52" s="37">
        <v>43</v>
      </c>
      <c r="B52" s="6"/>
      <c r="C52" s="6"/>
      <c r="D52" s="6"/>
      <c r="E52" s="216"/>
      <c r="F52" s="216"/>
      <c r="G52" s="16" t="str">
        <f t="shared" si="0"/>
        <v/>
      </c>
      <c r="H52" s="349" t="b">
        <f t="shared" si="1"/>
        <v>0</v>
      </c>
      <c r="I52" s="350">
        <f t="shared" si="3"/>
        <v>1</v>
      </c>
    </row>
    <row r="53" spans="1:9">
      <c r="A53" s="37">
        <v>44</v>
      </c>
      <c r="B53" s="6"/>
      <c r="C53" s="6"/>
      <c r="D53" s="6"/>
      <c r="E53" s="216"/>
      <c r="F53" s="216"/>
      <c r="G53" s="16" t="str">
        <f t="shared" si="0"/>
        <v/>
      </c>
      <c r="H53" s="349" t="b">
        <f t="shared" si="1"/>
        <v>0</v>
      </c>
      <c r="I53" s="350">
        <f t="shared" si="3"/>
        <v>1</v>
      </c>
    </row>
    <row r="54" spans="1:9">
      <c r="A54" s="37">
        <v>45</v>
      </c>
      <c r="B54" s="6"/>
      <c r="C54" s="6"/>
      <c r="D54" s="6"/>
      <c r="E54" s="216"/>
      <c r="F54" s="216"/>
      <c r="G54" s="16" t="str">
        <f t="shared" si="0"/>
        <v/>
      </c>
      <c r="H54" s="349" t="b">
        <f t="shared" si="1"/>
        <v>0</v>
      </c>
      <c r="I54" s="350">
        <f t="shared" si="3"/>
        <v>1</v>
      </c>
    </row>
    <row r="55" spans="1:9">
      <c r="A55" s="37">
        <v>46</v>
      </c>
      <c r="B55" s="6"/>
      <c r="C55" s="6"/>
      <c r="D55" s="6"/>
      <c r="E55" s="216"/>
      <c r="F55" s="216"/>
      <c r="G55" s="16" t="str">
        <f t="shared" si="0"/>
        <v/>
      </c>
      <c r="H55" s="349" t="b">
        <f t="shared" si="1"/>
        <v>0</v>
      </c>
      <c r="I55" s="350">
        <f t="shared" si="3"/>
        <v>1</v>
      </c>
    </row>
    <row r="56" spans="1:9">
      <c r="A56" s="37">
        <v>47</v>
      </c>
      <c r="B56" s="6"/>
      <c r="C56" s="6"/>
      <c r="D56" s="6"/>
      <c r="E56" s="216"/>
      <c r="F56" s="216"/>
      <c r="G56" s="16" t="str">
        <f t="shared" si="0"/>
        <v/>
      </c>
      <c r="H56" s="349" t="b">
        <f t="shared" si="1"/>
        <v>0</v>
      </c>
      <c r="I56" s="350">
        <f t="shared" si="3"/>
        <v>1</v>
      </c>
    </row>
    <row r="57" spans="1:9">
      <c r="A57" s="37">
        <v>48</v>
      </c>
      <c r="B57" s="6"/>
      <c r="C57" s="6"/>
      <c r="D57" s="6"/>
      <c r="E57" s="216"/>
      <c r="F57" s="216"/>
      <c r="G57" s="16" t="str">
        <f t="shared" si="0"/>
        <v/>
      </c>
      <c r="H57" s="349" t="b">
        <f t="shared" si="1"/>
        <v>0</v>
      </c>
      <c r="I57" s="350">
        <f t="shared" si="3"/>
        <v>1</v>
      </c>
    </row>
    <row r="58" spans="1:9">
      <c r="A58" s="37">
        <v>49</v>
      </c>
      <c r="B58" s="6"/>
      <c r="C58" s="6"/>
      <c r="D58" s="6"/>
      <c r="E58" s="216"/>
      <c r="F58" s="216"/>
      <c r="G58" s="16" t="str">
        <f t="shared" si="0"/>
        <v/>
      </c>
      <c r="H58" s="349" t="b">
        <f t="shared" si="1"/>
        <v>0</v>
      </c>
      <c r="I58" s="350">
        <f t="shared" si="3"/>
        <v>1</v>
      </c>
    </row>
    <row r="59" spans="1:9">
      <c r="A59" s="37">
        <v>50</v>
      </c>
      <c r="B59" s="6"/>
      <c r="C59" s="6"/>
      <c r="D59" s="6"/>
      <c r="E59" s="216"/>
      <c r="F59" s="216"/>
      <c r="G59" s="16" t="str">
        <f t="shared" si="0"/>
        <v/>
      </c>
      <c r="H59" s="349" t="b">
        <f t="shared" si="1"/>
        <v>0</v>
      </c>
      <c r="I59" s="350">
        <f t="shared" si="3"/>
        <v>1</v>
      </c>
    </row>
    <row r="60" spans="1:9">
      <c r="A60" s="37">
        <v>51</v>
      </c>
      <c r="B60" s="6"/>
      <c r="C60" s="6"/>
      <c r="D60" s="6"/>
      <c r="E60" s="216"/>
      <c r="F60" s="216"/>
      <c r="G60" s="16" t="str">
        <f t="shared" si="0"/>
        <v/>
      </c>
      <c r="H60" s="349" t="b">
        <f t="shared" si="1"/>
        <v>0</v>
      </c>
      <c r="I60" s="350">
        <f t="shared" si="3"/>
        <v>1</v>
      </c>
    </row>
    <row r="61" spans="1:9">
      <c r="A61" s="37">
        <v>52</v>
      </c>
      <c r="B61" s="6"/>
      <c r="C61" s="6"/>
      <c r="D61" s="6"/>
      <c r="E61" s="216"/>
      <c r="F61" s="216"/>
      <c r="G61" s="16" t="str">
        <f t="shared" si="0"/>
        <v/>
      </c>
      <c r="H61" s="349" t="b">
        <f t="shared" si="1"/>
        <v>0</v>
      </c>
      <c r="I61" s="350">
        <f t="shared" si="3"/>
        <v>1</v>
      </c>
    </row>
    <row r="62" spans="1:9">
      <c r="A62" s="37">
        <v>53</v>
      </c>
      <c r="B62" s="6"/>
      <c r="C62" s="6"/>
      <c r="D62" s="6"/>
      <c r="E62" s="216"/>
      <c r="F62" s="216"/>
      <c r="G62" s="16" t="str">
        <f t="shared" si="0"/>
        <v/>
      </c>
      <c r="H62" s="349" t="b">
        <f t="shared" si="1"/>
        <v>0</v>
      </c>
      <c r="I62" s="350">
        <f t="shared" si="3"/>
        <v>1</v>
      </c>
    </row>
    <row r="63" spans="1:9">
      <c r="A63" s="37">
        <v>54</v>
      </c>
      <c r="B63" s="6"/>
      <c r="C63" s="6"/>
      <c r="D63" s="6"/>
      <c r="E63" s="216"/>
      <c r="F63" s="216"/>
      <c r="G63" s="16" t="str">
        <f t="shared" si="0"/>
        <v/>
      </c>
      <c r="H63" s="349" t="b">
        <f t="shared" si="1"/>
        <v>0</v>
      </c>
      <c r="I63" s="350">
        <f t="shared" si="3"/>
        <v>1</v>
      </c>
    </row>
    <row r="64" spans="1:9">
      <c r="A64" s="37">
        <v>55</v>
      </c>
      <c r="B64" s="6"/>
      <c r="C64" s="6"/>
      <c r="D64" s="6"/>
      <c r="E64" s="216"/>
      <c r="F64" s="216"/>
      <c r="G64" s="16" t="str">
        <f t="shared" si="0"/>
        <v/>
      </c>
      <c r="H64" s="349" t="b">
        <f t="shared" si="1"/>
        <v>0</v>
      </c>
      <c r="I64" s="350">
        <f t="shared" si="3"/>
        <v>1</v>
      </c>
    </row>
    <row r="65" spans="1:9">
      <c r="A65" s="37">
        <v>56</v>
      </c>
      <c r="B65" s="6"/>
      <c r="C65" s="6"/>
      <c r="D65" s="6"/>
      <c r="E65" s="216"/>
      <c r="F65" s="216"/>
      <c r="G65" s="16" t="str">
        <f t="shared" si="0"/>
        <v/>
      </c>
      <c r="H65" s="349" t="b">
        <f t="shared" si="1"/>
        <v>0</v>
      </c>
      <c r="I65" s="350">
        <f t="shared" si="3"/>
        <v>1</v>
      </c>
    </row>
    <row r="66" spans="1:9">
      <c r="A66" s="37">
        <v>57</v>
      </c>
      <c r="B66" s="6"/>
      <c r="C66" s="6"/>
      <c r="D66" s="6"/>
      <c r="E66" s="216"/>
      <c r="F66" s="216"/>
      <c r="G66" s="16" t="str">
        <f t="shared" si="0"/>
        <v/>
      </c>
      <c r="H66" s="349" t="b">
        <f t="shared" si="1"/>
        <v>0</v>
      </c>
      <c r="I66" s="350">
        <f t="shared" si="3"/>
        <v>1</v>
      </c>
    </row>
    <row r="67" spans="1:9">
      <c r="A67" s="37">
        <v>58</v>
      </c>
      <c r="B67" s="6"/>
      <c r="C67" s="6"/>
      <c r="D67" s="6"/>
      <c r="E67" s="216"/>
      <c r="F67" s="216"/>
      <c r="G67" s="16" t="str">
        <f t="shared" si="0"/>
        <v/>
      </c>
      <c r="H67" s="349" t="b">
        <f t="shared" si="1"/>
        <v>0</v>
      </c>
      <c r="I67" s="350">
        <f t="shared" si="3"/>
        <v>1</v>
      </c>
    </row>
    <row r="68" spans="1:9">
      <c r="A68" s="37">
        <v>59</v>
      </c>
      <c r="B68" s="6"/>
      <c r="C68" s="6"/>
      <c r="D68" s="6"/>
      <c r="E68" s="216"/>
      <c r="F68" s="216"/>
      <c r="G68" s="16" t="str">
        <f t="shared" si="0"/>
        <v/>
      </c>
      <c r="H68" s="349" t="b">
        <f t="shared" si="1"/>
        <v>0</v>
      </c>
      <c r="I68" s="350">
        <f t="shared" si="3"/>
        <v>1</v>
      </c>
    </row>
    <row r="69" spans="1:9">
      <c r="A69" s="37">
        <v>60</v>
      </c>
      <c r="B69" s="6"/>
      <c r="C69" s="6"/>
      <c r="D69" s="6"/>
      <c r="E69" s="216"/>
      <c r="F69" s="216"/>
      <c r="G69" s="16" t="str">
        <f t="shared" si="0"/>
        <v/>
      </c>
      <c r="H69" s="349" t="b">
        <f t="shared" si="1"/>
        <v>0</v>
      </c>
      <c r="I69" s="350">
        <f t="shared" si="3"/>
        <v>1</v>
      </c>
    </row>
    <row r="70" spans="1:9">
      <c r="A70" s="37">
        <v>61</v>
      </c>
      <c r="B70" s="6"/>
      <c r="C70" s="6"/>
      <c r="D70" s="6"/>
      <c r="E70" s="216"/>
      <c r="F70" s="216"/>
      <c r="G70" s="16" t="str">
        <f t="shared" si="0"/>
        <v/>
      </c>
      <c r="H70" s="349" t="b">
        <f t="shared" si="1"/>
        <v>0</v>
      </c>
      <c r="I70" s="350">
        <f t="shared" si="3"/>
        <v>1</v>
      </c>
    </row>
    <row r="71" spans="1:9">
      <c r="A71" s="37">
        <v>62</v>
      </c>
      <c r="B71" s="6"/>
      <c r="C71" s="6"/>
      <c r="D71" s="6"/>
      <c r="E71" s="216"/>
      <c r="F71" s="216"/>
      <c r="G71" s="16" t="str">
        <f t="shared" si="0"/>
        <v/>
      </c>
      <c r="H71" s="349" t="b">
        <f t="shared" si="1"/>
        <v>0</v>
      </c>
      <c r="I71" s="350">
        <f t="shared" si="3"/>
        <v>1</v>
      </c>
    </row>
    <row r="72" spans="1:9">
      <c r="A72" s="37">
        <v>63</v>
      </c>
      <c r="B72" s="6"/>
      <c r="C72" s="6"/>
      <c r="D72" s="6"/>
      <c r="E72" s="216"/>
      <c r="F72" s="216"/>
      <c r="G72" s="16" t="str">
        <f t="shared" si="0"/>
        <v/>
      </c>
      <c r="H72" s="349" t="b">
        <f t="shared" si="1"/>
        <v>0</v>
      </c>
      <c r="I72" s="350">
        <f t="shared" si="3"/>
        <v>1</v>
      </c>
    </row>
    <row r="73" spans="1:9">
      <c r="A73" s="37">
        <v>64</v>
      </c>
      <c r="B73" s="6"/>
      <c r="C73" s="6"/>
      <c r="D73" s="6"/>
      <c r="E73" s="216"/>
      <c r="F73" s="216"/>
      <c r="G73" s="16" t="str">
        <f t="shared" si="0"/>
        <v/>
      </c>
      <c r="H73" s="349" t="b">
        <f t="shared" si="1"/>
        <v>0</v>
      </c>
      <c r="I73" s="350">
        <f t="shared" si="3"/>
        <v>1</v>
      </c>
    </row>
    <row r="74" spans="1:9">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c r="A75" s="37">
        <v>66</v>
      </c>
      <c r="B75" s="6"/>
      <c r="C75" s="6"/>
      <c r="D75" s="6"/>
      <c r="E75" s="216"/>
      <c r="F75" s="216"/>
      <c r="G75" s="16" t="str">
        <f t="shared" si="4"/>
        <v/>
      </c>
      <c r="H75" s="349" t="b">
        <f t="shared" si="5"/>
        <v>0</v>
      </c>
      <c r="I75" s="350">
        <f t="shared" si="6"/>
        <v>1</v>
      </c>
    </row>
    <row r="76" spans="1:9">
      <c r="A76" s="37">
        <v>67</v>
      </c>
      <c r="B76" s="6"/>
      <c r="C76" s="6"/>
      <c r="D76" s="6"/>
      <c r="E76" s="216"/>
      <c r="F76" s="216"/>
      <c r="G76" s="16" t="str">
        <f t="shared" si="4"/>
        <v/>
      </c>
      <c r="H76" s="349" t="b">
        <f t="shared" si="5"/>
        <v>0</v>
      </c>
      <c r="I76" s="350">
        <f t="shared" si="6"/>
        <v>1</v>
      </c>
    </row>
    <row r="77" spans="1:9">
      <c r="A77" s="37">
        <v>68</v>
      </c>
      <c r="B77" s="6"/>
      <c r="C77" s="6"/>
      <c r="D77" s="6"/>
      <c r="E77" s="216"/>
      <c r="F77" s="216"/>
      <c r="G77" s="16" t="str">
        <f t="shared" si="4"/>
        <v/>
      </c>
      <c r="H77" s="349" t="b">
        <f t="shared" si="5"/>
        <v>0</v>
      </c>
      <c r="I77" s="350">
        <f t="shared" si="6"/>
        <v>1</v>
      </c>
    </row>
    <row r="78" spans="1:9">
      <c r="A78" s="37">
        <v>69</v>
      </c>
      <c r="B78" s="6"/>
      <c r="C78" s="6"/>
      <c r="D78" s="6"/>
      <c r="E78" s="216"/>
      <c r="F78" s="216"/>
      <c r="G78" s="16" t="str">
        <f t="shared" si="4"/>
        <v/>
      </c>
      <c r="H78" s="349" t="b">
        <f t="shared" si="5"/>
        <v>0</v>
      </c>
      <c r="I78" s="350">
        <f t="shared" si="6"/>
        <v>1</v>
      </c>
    </row>
    <row r="79" spans="1:9">
      <c r="A79" s="37">
        <v>70</v>
      </c>
      <c r="B79" s="6"/>
      <c r="C79" s="6"/>
      <c r="D79" s="6"/>
      <c r="E79" s="216"/>
      <c r="F79" s="216"/>
      <c r="G79" s="16" t="str">
        <f t="shared" si="4"/>
        <v/>
      </c>
      <c r="H79" s="349" t="b">
        <f t="shared" si="5"/>
        <v>0</v>
      </c>
      <c r="I79" s="350">
        <f t="shared" si="6"/>
        <v>1</v>
      </c>
    </row>
    <row r="80" spans="1:9">
      <c r="A80" s="37">
        <v>71</v>
      </c>
      <c r="B80" s="6"/>
      <c r="C80" s="6"/>
      <c r="D80" s="6"/>
      <c r="E80" s="216"/>
      <c r="F80" s="216"/>
      <c r="G80" s="16" t="str">
        <f t="shared" si="4"/>
        <v/>
      </c>
      <c r="H80" s="349" t="b">
        <f t="shared" si="5"/>
        <v>0</v>
      </c>
      <c r="I80" s="350">
        <f t="shared" si="6"/>
        <v>1</v>
      </c>
    </row>
    <row r="81" spans="1:9">
      <c r="A81" s="37">
        <v>72</v>
      </c>
      <c r="B81" s="6"/>
      <c r="C81" s="6"/>
      <c r="D81" s="6"/>
      <c r="E81" s="216"/>
      <c r="F81" s="216"/>
      <c r="G81" s="16" t="str">
        <f t="shared" si="4"/>
        <v/>
      </c>
      <c r="H81" s="349" t="b">
        <f t="shared" si="5"/>
        <v>0</v>
      </c>
      <c r="I81" s="350">
        <f t="shared" si="6"/>
        <v>1</v>
      </c>
    </row>
    <row r="82" spans="1:9">
      <c r="A82" s="37">
        <v>73</v>
      </c>
      <c r="B82" s="6"/>
      <c r="C82" s="6"/>
      <c r="D82" s="6"/>
      <c r="E82" s="216"/>
      <c r="F82" s="216"/>
      <c r="G82" s="16" t="str">
        <f t="shared" si="4"/>
        <v/>
      </c>
      <c r="H82" s="349" t="b">
        <f t="shared" si="5"/>
        <v>0</v>
      </c>
      <c r="I82" s="350">
        <f t="shared" si="6"/>
        <v>1</v>
      </c>
    </row>
    <row r="83" spans="1:9">
      <c r="A83" s="37">
        <v>74</v>
      </c>
      <c r="B83" s="6"/>
      <c r="C83" s="6"/>
      <c r="D83" s="6"/>
      <c r="E83" s="216"/>
      <c r="F83" s="216"/>
      <c r="G83" s="16" t="str">
        <f t="shared" si="4"/>
        <v/>
      </c>
      <c r="H83" s="349" t="b">
        <f t="shared" si="5"/>
        <v>0</v>
      </c>
      <c r="I83" s="350">
        <f t="shared" si="6"/>
        <v>1</v>
      </c>
    </row>
    <row r="84" spans="1:9">
      <c r="A84" s="37">
        <v>75</v>
      </c>
      <c r="B84" s="6"/>
      <c r="C84" s="6"/>
      <c r="D84" s="6"/>
      <c r="E84" s="216"/>
      <c r="F84" s="216"/>
      <c r="G84" s="16" t="str">
        <f t="shared" si="4"/>
        <v/>
      </c>
      <c r="H84" s="349" t="b">
        <f t="shared" si="5"/>
        <v>0</v>
      </c>
      <c r="I84" s="350">
        <f t="shared" si="6"/>
        <v>1</v>
      </c>
    </row>
    <row r="85" spans="1:9">
      <c r="A85" s="37">
        <v>76</v>
      </c>
      <c r="B85" s="6"/>
      <c r="C85" s="6"/>
      <c r="D85" s="6"/>
      <c r="E85" s="216"/>
      <c r="F85" s="216"/>
      <c r="G85" s="16" t="str">
        <f t="shared" si="4"/>
        <v/>
      </c>
      <c r="H85" s="349" t="b">
        <f t="shared" si="5"/>
        <v>0</v>
      </c>
      <c r="I85" s="350">
        <f t="shared" si="6"/>
        <v>1</v>
      </c>
    </row>
    <row r="86" spans="1:9">
      <c r="A86" s="37">
        <v>77</v>
      </c>
      <c r="B86" s="6"/>
      <c r="C86" s="6"/>
      <c r="D86" s="6"/>
      <c r="E86" s="216"/>
      <c r="F86" s="216"/>
      <c r="G86" s="16" t="str">
        <f t="shared" si="4"/>
        <v/>
      </c>
      <c r="H86" s="349" t="b">
        <f t="shared" si="5"/>
        <v>0</v>
      </c>
      <c r="I86" s="350">
        <f t="shared" si="6"/>
        <v>1</v>
      </c>
    </row>
    <row r="87" spans="1:9">
      <c r="A87" s="37">
        <v>78</v>
      </c>
      <c r="B87" s="6"/>
      <c r="C87" s="6"/>
      <c r="D87" s="6"/>
      <c r="E87" s="216"/>
      <c r="F87" s="216"/>
      <c r="G87" s="16" t="str">
        <f t="shared" si="4"/>
        <v/>
      </c>
      <c r="H87" s="349" t="b">
        <f t="shared" si="5"/>
        <v>0</v>
      </c>
      <c r="I87" s="350">
        <f t="shared" si="6"/>
        <v>1</v>
      </c>
    </row>
    <row r="88" spans="1:9">
      <c r="A88" s="37">
        <v>79</v>
      </c>
      <c r="B88" s="6"/>
      <c r="C88" s="6"/>
      <c r="D88" s="6"/>
      <c r="E88" s="216"/>
      <c r="F88" s="216"/>
      <c r="G88" s="16" t="str">
        <f t="shared" si="4"/>
        <v/>
      </c>
      <c r="H88" s="349" t="b">
        <f t="shared" si="5"/>
        <v>0</v>
      </c>
      <c r="I88" s="350">
        <f t="shared" si="6"/>
        <v>1</v>
      </c>
    </row>
    <row r="89" spans="1:9">
      <c r="A89" s="37">
        <v>80</v>
      </c>
      <c r="B89" s="6"/>
      <c r="C89" s="6"/>
      <c r="D89" s="6"/>
      <c r="E89" s="216"/>
      <c r="F89" s="216"/>
      <c r="G89" s="16" t="str">
        <f t="shared" si="4"/>
        <v/>
      </c>
      <c r="H89" s="349" t="b">
        <f t="shared" si="5"/>
        <v>0</v>
      </c>
      <c r="I89" s="350">
        <f t="shared" si="6"/>
        <v>1</v>
      </c>
    </row>
    <row r="90" spans="1:9">
      <c r="A90" s="37">
        <v>81</v>
      </c>
      <c r="B90" s="6"/>
      <c r="C90" s="6"/>
      <c r="D90" s="6"/>
      <c r="E90" s="216"/>
      <c r="F90" s="216"/>
      <c r="G90" s="16" t="str">
        <f t="shared" si="4"/>
        <v/>
      </c>
      <c r="H90" s="349" t="b">
        <f t="shared" si="5"/>
        <v>0</v>
      </c>
      <c r="I90" s="350">
        <f t="shared" si="6"/>
        <v>1</v>
      </c>
    </row>
    <row r="91" spans="1:9">
      <c r="A91" s="37">
        <v>82</v>
      </c>
      <c r="B91" s="6"/>
      <c r="C91" s="6"/>
      <c r="D91" s="6"/>
      <c r="E91" s="216"/>
      <c r="F91" s="216"/>
      <c r="G91" s="16" t="str">
        <f t="shared" si="4"/>
        <v/>
      </c>
      <c r="H91" s="349" t="b">
        <f t="shared" si="5"/>
        <v>0</v>
      </c>
      <c r="I91" s="350">
        <f t="shared" si="6"/>
        <v>1</v>
      </c>
    </row>
    <row r="92" spans="1:9">
      <c r="A92" s="37">
        <v>83</v>
      </c>
      <c r="B92" s="6"/>
      <c r="C92" s="6"/>
      <c r="D92" s="6"/>
      <c r="E92" s="216"/>
      <c r="F92" s="216"/>
      <c r="G92" s="16" t="str">
        <f t="shared" si="4"/>
        <v/>
      </c>
      <c r="H92" s="349" t="b">
        <f t="shared" si="5"/>
        <v>0</v>
      </c>
      <c r="I92" s="350">
        <f t="shared" si="6"/>
        <v>1</v>
      </c>
    </row>
    <row r="93" spans="1:9">
      <c r="A93" s="37">
        <v>84</v>
      </c>
      <c r="B93" s="6"/>
      <c r="C93" s="6"/>
      <c r="D93" s="6"/>
      <c r="E93" s="216"/>
      <c r="F93" s="216"/>
      <c r="G93" s="16" t="str">
        <f t="shared" si="4"/>
        <v/>
      </c>
      <c r="H93" s="349" t="b">
        <f t="shared" si="5"/>
        <v>0</v>
      </c>
      <c r="I93" s="350">
        <f t="shared" si="6"/>
        <v>1</v>
      </c>
    </row>
    <row r="94" spans="1:9">
      <c r="A94" s="37">
        <v>85</v>
      </c>
      <c r="B94" s="6"/>
      <c r="C94" s="6"/>
      <c r="D94" s="6"/>
      <c r="E94" s="216"/>
      <c r="F94" s="216"/>
      <c r="G94" s="16" t="str">
        <f t="shared" si="4"/>
        <v/>
      </c>
      <c r="H94" s="349" t="b">
        <f t="shared" si="5"/>
        <v>0</v>
      </c>
      <c r="I94" s="350">
        <f t="shared" si="6"/>
        <v>1</v>
      </c>
    </row>
    <row r="95" spans="1:9">
      <c r="A95" s="37">
        <v>86</v>
      </c>
      <c r="B95" s="6"/>
      <c r="C95" s="6"/>
      <c r="D95" s="6"/>
      <c r="E95" s="216"/>
      <c r="F95" s="216"/>
      <c r="G95" s="16" t="str">
        <f t="shared" si="4"/>
        <v/>
      </c>
      <c r="H95" s="349" t="b">
        <f t="shared" si="5"/>
        <v>0</v>
      </c>
      <c r="I95" s="350">
        <f t="shared" si="6"/>
        <v>1</v>
      </c>
    </row>
    <row r="96" spans="1:9">
      <c r="A96" s="37">
        <v>87</v>
      </c>
      <c r="B96" s="6"/>
      <c r="C96" s="6"/>
      <c r="D96" s="6"/>
      <c r="E96" s="216"/>
      <c r="F96" s="216"/>
      <c r="G96" s="16" t="str">
        <f t="shared" si="4"/>
        <v/>
      </c>
      <c r="H96" s="349" t="b">
        <f t="shared" si="5"/>
        <v>0</v>
      </c>
      <c r="I96" s="350">
        <f t="shared" si="6"/>
        <v>1</v>
      </c>
    </row>
    <row r="97" spans="1:9">
      <c r="A97" s="37">
        <v>88</v>
      </c>
      <c r="B97" s="6"/>
      <c r="C97" s="6"/>
      <c r="D97" s="6"/>
      <c r="E97" s="216"/>
      <c r="F97" s="216"/>
      <c r="G97" s="16" t="str">
        <f t="shared" si="4"/>
        <v/>
      </c>
      <c r="H97" s="349" t="b">
        <f t="shared" si="5"/>
        <v>0</v>
      </c>
      <c r="I97" s="350">
        <f t="shared" si="6"/>
        <v>1</v>
      </c>
    </row>
    <row r="98" spans="1:9">
      <c r="A98" s="37">
        <v>89</v>
      </c>
      <c r="B98" s="6"/>
      <c r="C98" s="6"/>
      <c r="D98" s="6"/>
      <c r="E98" s="216"/>
      <c r="F98" s="216"/>
      <c r="G98" s="16" t="str">
        <f t="shared" si="4"/>
        <v/>
      </c>
      <c r="H98" s="349" t="b">
        <f t="shared" si="5"/>
        <v>0</v>
      </c>
      <c r="I98" s="350">
        <f t="shared" si="6"/>
        <v>1</v>
      </c>
    </row>
    <row r="99" spans="1:9">
      <c r="A99" s="37">
        <v>90</v>
      </c>
      <c r="B99" s="6"/>
      <c r="C99" s="6"/>
      <c r="D99" s="6"/>
      <c r="E99" s="216"/>
      <c r="F99" s="216"/>
      <c r="G99" s="16" t="str">
        <f t="shared" si="4"/>
        <v/>
      </c>
      <c r="H99" s="349" t="b">
        <f t="shared" si="5"/>
        <v>0</v>
      </c>
      <c r="I99" s="350">
        <f t="shared" si="6"/>
        <v>1</v>
      </c>
    </row>
    <row r="100" spans="1:9">
      <c r="A100" s="37">
        <v>91</v>
      </c>
      <c r="B100" s="6"/>
      <c r="C100" s="6"/>
      <c r="D100" s="6"/>
      <c r="E100" s="216"/>
      <c r="F100" s="216"/>
      <c r="G100" s="16" t="str">
        <f t="shared" si="4"/>
        <v/>
      </c>
      <c r="H100" s="349" t="b">
        <f t="shared" si="5"/>
        <v>0</v>
      </c>
      <c r="I100" s="350">
        <f t="shared" si="6"/>
        <v>1</v>
      </c>
    </row>
    <row r="101" spans="1:9">
      <c r="A101" s="37">
        <v>92</v>
      </c>
      <c r="B101" s="6"/>
      <c r="C101" s="6"/>
      <c r="D101" s="6"/>
      <c r="E101" s="216"/>
      <c r="F101" s="216"/>
      <c r="G101" s="16" t="str">
        <f t="shared" si="4"/>
        <v/>
      </c>
      <c r="H101" s="349" t="b">
        <f t="shared" si="5"/>
        <v>0</v>
      </c>
      <c r="I101" s="350">
        <f t="shared" si="6"/>
        <v>1</v>
      </c>
    </row>
    <row r="102" spans="1:9">
      <c r="A102" s="37">
        <v>93</v>
      </c>
      <c r="B102" s="6"/>
      <c r="C102" s="6"/>
      <c r="D102" s="6"/>
      <c r="E102" s="216"/>
      <c r="F102" s="216"/>
      <c r="G102" s="16" t="str">
        <f t="shared" si="4"/>
        <v/>
      </c>
      <c r="H102" s="349" t="b">
        <f t="shared" si="5"/>
        <v>0</v>
      </c>
      <c r="I102" s="350">
        <f t="shared" si="6"/>
        <v>1</v>
      </c>
    </row>
    <row r="103" spans="1:9">
      <c r="A103" s="37">
        <v>94</v>
      </c>
      <c r="B103" s="6"/>
      <c r="C103" s="6"/>
      <c r="D103" s="6"/>
      <c r="E103" s="216"/>
      <c r="F103" s="216"/>
      <c r="G103" s="16" t="str">
        <f t="shared" si="4"/>
        <v/>
      </c>
      <c r="H103" s="349" t="b">
        <f t="shared" si="5"/>
        <v>0</v>
      </c>
      <c r="I103" s="350">
        <f t="shared" si="6"/>
        <v>1</v>
      </c>
    </row>
    <row r="104" spans="1:9">
      <c r="A104" s="37">
        <v>95</v>
      </c>
      <c r="B104" s="6"/>
      <c r="C104" s="6"/>
      <c r="D104" s="6"/>
      <c r="E104" s="216"/>
      <c r="F104" s="216"/>
      <c r="G104" s="16" t="str">
        <f t="shared" si="4"/>
        <v/>
      </c>
      <c r="H104" s="349" t="b">
        <f t="shared" si="5"/>
        <v>0</v>
      </c>
      <c r="I104" s="350">
        <f t="shared" si="6"/>
        <v>1</v>
      </c>
    </row>
    <row r="105" spans="1:9">
      <c r="A105" s="37">
        <v>96</v>
      </c>
      <c r="B105" s="6"/>
      <c r="C105" s="6"/>
      <c r="D105" s="6"/>
      <c r="E105" s="216"/>
      <c r="F105" s="216"/>
      <c r="G105" s="16" t="str">
        <f t="shared" si="4"/>
        <v/>
      </c>
      <c r="H105" s="349" t="b">
        <f t="shared" si="5"/>
        <v>0</v>
      </c>
      <c r="I105" s="350">
        <f t="shared" si="6"/>
        <v>1</v>
      </c>
    </row>
    <row r="106" spans="1:9">
      <c r="A106" s="37">
        <v>97</v>
      </c>
      <c r="B106" s="6"/>
      <c r="C106" s="6"/>
      <c r="D106" s="6"/>
      <c r="E106" s="216"/>
      <c r="F106" s="216"/>
      <c r="G106" s="16" t="str">
        <f t="shared" si="4"/>
        <v/>
      </c>
      <c r="H106" s="349" t="b">
        <f t="shared" si="5"/>
        <v>0</v>
      </c>
      <c r="I106" s="350">
        <f t="shared" si="6"/>
        <v>1</v>
      </c>
    </row>
    <row r="107" spans="1:9">
      <c r="A107" s="37">
        <v>98</v>
      </c>
      <c r="B107" s="6"/>
      <c r="C107" s="6"/>
      <c r="D107" s="6"/>
      <c r="E107" s="216"/>
      <c r="F107" s="216"/>
      <c r="G107" s="16" t="str">
        <f t="shared" si="4"/>
        <v/>
      </c>
      <c r="H107" s="349" t="b">
        <f t="shared" si="5"/>
        <v>0</v>
      </c>
      <c r="I107" s="350">
        <f t="shared" si="6"/>
        <v>1</v>
      </c>
    </row>
    <row r="108" spans="1:9">
      <c r="A108" s="143">
        <v>99</v>
      </c>
      <c r="B108" s="6"/>
      <c r="C108" s="6"/>
      <c r="D108" s="6"/>
      <c r="E108" s="216"/>
      <c r="F108" s="216"/>
      <c r="G108" s="16" t="str">
        <f t="shared" si="4"/>
        <v/>
      </c>
      <c r="H108" s="349" t="b">
        <f t="shared" si="5"/>
        <v>0</v>
      </c>
      <c r="I108" s="350">
        <f t="shared" si="6"/>
        <v>1</v>
      </c>
    </row>
    <row r="109" spans="1:9">
      <c r="A109" s="143">
        <v>100</v>
      </c>
      <c r="B109" s="144"/>
      <c r="C109" s="144"/>
      <c r="D109" s="144"/>
      <c r="E109" s="146"/>
      <c r="F109" s="144"/>
      <c r="G109" s="16" t="str">
        <f t="shared" si="4"/>
        <v/>
      </c>
    </row>
    <row r="110" spans="1:9">
      <c r="A110" s="143">
        <v>101</v>
      </c>
      <c r="B110" s="144"/>
      <c r="C110" s="144"/>
      <c r="D110" s="144"/>
      <c r="E110" s="146"/>
      <c r="F110" s="144"/>
      <c r="G110" s="16" t="str">
        <f t="shared" si="4"/>
        <v/>
      </c>
    </row>
    <row r="111" spans="1:9">
      <c r="A111" s="143">
        <v>102</v>
      </c>
      <c r="B111" s="144"/>
      <c r="C111" s="144"/>
      <c r="D111" s="144"/>
      <c r="E111" s="146"/>
      <c r="F111" s="144"/>
      <c r="G111" s="16" t="str">
        <f t="shared" si="4"/>
        <v/>
      </c>
    </row>
    <row r="112" spans="1:9">
      <c r="A112" s="143">
        <v>103</v>
      </c>
      <c r="B112" s="144"/>
      <c r="C112" s="144"/>
      <c r="D112" s="144"/>
      <c r="E112" s="146"/>
      <c r="F112" s="144"/>
      <c r="G112" s="16" t="str">
        <f t="shared" si="4"/>
        <v/>
      </c>
    </row>
    <row r="113" spans="1:7">
      <c r="A113" s="143">
        <v>104</v>
      </c>
      <c r="B113" s="144"/>
      <c r="C113" s="144"/>
      <c r="D113" s="144"/>
      <c r="E113" s="146"/>
      <c r="F113" s="144"/>
      <c r="G113" s="16" t="str">
        <f t="shared" si="4"/>
        <v/>
      </c>
    </row>
    <row r="114" spans="1:7">
      <c r="A114" s="143">
        <v>105</v>
      </c>
      <c r="B114" s="144"/>
      <c r="C114" s="144"/>
      <c r="D114" s="144"/>
      <c r="E114" s="146"/>
      <c r="F114" s="144"/>
      <c r="G114" s="16" t="str">
        <f t="shared" si="4"/>
        <v/>
      </c>
    </row>
    <row r="115" spans="1:7">
      <c r="A115" s="143">
        <v>106</v>
      </c>
      <c r="B115" s="144"/>
      <c r="C115" s="144"/>
      <c r="D115" s="144"/>
      <c r="E115" s="146"/>
      <c r="F115" s="144"/>
      <c r="G115" s="16" t="str">
        <f t="shared" si="4"/>
        <v/>
      </c>
    </row>
    <row r="116" spans="1:7">
      <c r="A116" s="143">
        <v>107</v>
      </c>
      <c r="B116" s="144"/>
      <c r="C116" s="144"/>
      <c r="D116" s="144"/>
      <c r="E116" s="146"/>
      <c r="F116" s="144"/>
      <c r="G116" s="16" t="str">
        <f t="shared" si="4"/>
        <v/>
      </c>
    </row>
    <row r="117" spans="1:7">
      <c r="A117" s="143">
        <v>108</v>
      </c>
      <c r="B117" s="144"/>
      <c r="C117" s="144"/>
      <c r="D117" s="144"/>
      <c r="E117" s="146"/>
      <c r="F117" s="144"/>
      <c r="G117" s="16" t="str">
        <f t="shared" si="4"/>
        <v/>
      </c>
    </row>
    <row r="118" spans="1:7">
      <c r="A118" s="143">
        <v>109</v>
      </c>
      <c r="B118" s="144"/>
      <c r="C118" s="144"/>
      <c r="D118" s="144"/>
      <c r="E118" s="146"/>
      <c r="F118" s="144"/>
      <c r="G118" s="16" t="str">
        <f t="shared" si="4"/>
        <v/>
      </c>
    </row>
    <row r="119" spans="1:7">
      <c r="A119" s="143">
        <v>110</v>
      </c>
      <c r="B119" s="144"/>
      <c r="C119" s="144"/>
      <c r="D119" s="144"/>
      <c r="E119" s="146"/>
      <c r="F119" s="144"/>
      <c r="G119" s="16" t="str">
        <f t="shared" si="4"/>
        <v/>
      </c>
    </row>
    <row r="120" spans="1:7">
      <c r="A120" s="143">
        <v>111</v>
      </c>
      <c r="B120" s="144"/>
      <c r="C120" s="144"/>
      <c r="D120" s="144"/>
      <c r="E120" s="146"/>
      <c r="F120" s="144"/>
      <c r="G120" s="16" t="str">
        <f t="shared" si="4"/>
        <v/>
      </c>
    </row>
    <row r="121" spans="1:7">
      <c r="A121" s="143">
        <v>112</v>
      </c>
      <c r="B121" s="144"/>
      <c r="C121" s="144"/>
      <c r="D121" s="144"/>
      <c r="E121" s="146"/>
      <c r="F121" s="144"/>
      <c r="G121" s="16" t="str">
        <f t="shared" si="4"/>
        <v/>
      </c>
    </row>
    <row r="122" spans="1:7">
      <c r="A122" s="143">
        <v>113</v>
      </c>
      <c r="B122" s="144"/>
      <c r="C122" s="144"/>
      <c r="D122" s="144"/>
      <c r="E122" s="146"/>
      <c r="F122" s="144"/>
      <c r="G122" s="16" t="str">
        <f t="shared" si="4"/>
        <v/>
      </c>
    </row>
    <row r="123" spans="1:7">
      <c r="A123" s="143">
        <v>114</v>
      </c>
      <c r="B123" s="144"/>
      <c r="C123" s="144"/>
      <c r="D123" s="144"/>
      <c r="E123" s="146"/>
      <c r="F123" s="144"/>
      <c r="G123" s="16" t="str">
        <f t="shared" si="4"/>
        <v/>
      </c>
    </row>
    <row r="124" spans="1:7">
      <c r="A124" s="143">
        <v>115</v>
      </c>
      <c r="B124" s="144"/>
      <c r="C124" s="144"/>
      <c r="D124" s="144"/>
      <c r="E124" s="146"/>
      <c r="F124" s="144"/>
      <c r="G124" s="16" t="str">
        <f t="shared" si="4"/>
        <v/>
      </c>
    </row>
    <row r="125" spans="1:7">
      <c r="A125" s="143">
        <v>116</v>
      </c>
      <c r="B125" s="144"/>
      <c r="C125" s="144"/>
      <c r="D125" s="144"/>
      <c r="E125" s="146"/>
      <c r="F125" s="144"/>
      <c r="G125" s="16" t="str">
        <f t="shared" si="4"/>
        <v/>
      </c>
    </row>
    <row r="126" spans="1:7">
      <c r="A126" s="143">
        <v>117</v>
      </c>
      <c r="B126" s="144"/>
      <c r="C126" s="144"/>
      <c r="D126" s="144"/>
      <c r="E126" s="146"/>
      <c r="F126" s="144"/>
      <c r="G126" s="16" t="str">
        <f t="shared" si="4"/>
        <v/>
      </c>
    </row>
    <row r="127" spans="1:7">
      <c r="A127" s="143">
        <v>118</v>
      </c>
      <c r="B127" s="144"/>
      <c r="C127" s="144"/>
      <c r="D127" s="144"/>
      <c r="E127" s="146"/>
      <c r="F127" s="144"/>
      <c r="G127" s="16" t="str">
        <f t="shared" si="4"/>
        <v/>
      </c>
    </row>
    <row r="128" spans="1:7">
      <c r="A128" s="143">
        <v>119</v>
      </c>
      <c r="B128" s="144"/>
      <c r="C128" s="144"/>
      <c r="D128" s="144"/>
      <c r="E128" s="146"/>
      <c r="F128" s="144"/>
      <c r="G128" s="16" t="str">
        <f t="shared" si="4"/>
        <v/>
      </c>
    </row>
    <row r="129" spans="1:7">
      <c r="A129" s="143">
        <v>120</v>
      </c>
      <c r="B129" s="144"/>
      <c r="C129" s="144"/>
      <c r="D129" s="144"/>
      <c r="E129" s="146"/>
      <c r="F129" s="144"/>
      <c r="G129" s="16" t="str">
        <f t="shared" si="4"/>
        <v/>
      </c>
    </row>
    <row r="130" spans="1:7">
      <c r="A130" s="143">
        <v>121</v>
      </c>
      <c r="B130" s="144"/>
      <c r="C130" s="144"/>
      <c r="D130" s="144"/>
      <c r="E130" s="146"/>
      <c r="F130" s="144"/>
      <c r="G130" s="16" t="str">
        <f t="shared" si="4"/>
        <v/>
      </c>
    </row>
    <row r="131" spans="1:7">
      <c r="A131" s="143">
        <v>122</v>
      </c>
      <c r="B131" s="144"/>
      <c r="C131" s="144"/>
      <c r="D131" s="144"/>
      <c r="E131" s="146"/>
      <c r="F131" s="144"/>
      <c r="G131" s="16" t="str">
        <f t="shared" si="4"/>
        <v/>
      </c>
    </row>
    <row r="132" spans="1:7">
      <c r="A132" s="143">
        <v>123</v>
      </c>
      <c r="B132" s="144"/>
      <c r="C132" s="144"/>
      <c r="D132" s="144"/>
      <c r="E132" s="146"/>
      <c r="F132" s="144"/>
      <c r="G132" s="16" t="str">
        <f t="shared" si="4"/>
        <v/>
      </c>
    </row>
    <row r="133" spans="1:7">
      <c r="A133" s="143">
        <v>124</v>
      </c>
      <c r="B133" s="144"/>
      <c r="C133" s="144"/>
      <c r="D133" s="144"/>
      <c r="E133" s="146"/>
      <c r="F133" s="144"/>
      <c r="G133" s="16" t="str">
        <f t="shared" si="4"/>
        <v/>
      </c>
    </row>
    <row r="134" spans="1:7">
      <c r="A134" s="143">
        <v>125</v>
      </c>
      <c r="B134" s="144"/>
      <c r="C134" s="144"/>
      <c r="D134" s="144"/>
      <c r="E134" s="146"/>
      <c r="F134" s="144"/>
      <c r="G134" s="16" t="str">
        <f t="shared" si="4"/>
        <v/>
      </c>
    </row>
    <row r="135" spans="1:7">
      <c r="A135" s="143">
        <v>126</v>
      </c>
      <c r="B135" s="144"/>
      <c r="C135" s="144"/>
      <c r="D135" s="144"/>
      <c r="E135" s="146"/>
      <c r="F135" s="144"/>
      <c r="G135" s="16" t="str">
        <f t="shared" si="4"/>
        <v/>
      </c>
    </row>
    <row r="136" spans="1:7">
      <c r="A136" s="143">
        <v>127</v>
      </c>
      <c r="B136" s="144"/>
      <c r="C136" s="144"/>
      <c r="D136" s="144"/>
      <c r="E136" s="146"/>
      <c r="F136" s="144"/>
      <c r="G136" s="16" t="str">
        <f t="shared" si="4"/>
        <v/>
      </c>
    </row>
    <row r="137" spans="1:7">
      <c r="A137" s="143">
        <v>128</v>
      </c>
      <c r="B137" s="144"/>
      <c r="C137" s="144"/>
      <c r="D137" s="144"/>
      <c r="E137" s="146"/>
      <c r="F137" s="144"/>
      <c r="G137" s="16" t="str">
        <f t="shared" si="4"/>
        <v/>
      </c>
    </row>
    <row r="138" spans="1:7">
      <c r="A138" s="143">
        <v>129</v>
      </c>
      <c r="B138" s="144"/>
      <c r="C138" s="144"/>
      <c r="D138" s="144"/>
      <c r="E138" s="146"/>
      <c r="F138" s="144"/>
      <c r="G138" s="16" t="str">
        <f t="shared" ref="G138:G201" si="7">IF(OR($B138="",$C138="",,,$E138&lt;an_initial,$E138&gt;an_final,$H138=FALSE),"",HLOOKUP(D138,ii524punctaje,2,FALSE)*F138/I138)</f>
        <v/>
      </c>
    </row>
    <row r="139" spans="1:7">
      <c r="A139" s="143">
        <v>130</v>
      </c>
      <c r="B139" s="144"/>
      <c r="C139" s="144"/>
      <c r="D139" s="144"/>
      <c r="E139" s="146"/>
      <c r="F139" s="144"/>
      <c r="G139" s="16" t="str">
        <f t="shared" si="7"/>
        <v/>
      </c>
    </row>
    <row r="140" spans="1:7">
      <c r="A140" s="143">
        <v>131</v>
      </c>
      <c r="B140" s="144"/>
      <c r="C140" s="144"/>
      <c r="D140" s="144"/>
      <c r="E140" s="146"/>
      <c r="F140" s="144"/>
      <c r="G140" s="16" t="str">
        <f t="shared" si="7"/>
        <v/>
      </c>
    </row>
    <row r="141" spans="1:7">
      <c r="A141" s="143">
        <v>132</v>
      </c>
      <c r="B141" s="144"/>
      <c r="C141" s="144"/>
      <c r="D141" s="144"/>
      <c r="E141" s="146"/>
      <c r="F141" s="144"/>
      <c r="G141" s="16" t="str">
        <f t="shared" si="7"/>
        <v/>
      </c>
    </row>
    <row r="142" spans="1:7">
      <c r="A142" s="143">
        <v>133</v>
      </c>
      <c r="B142" s="144"/>
      <c r="C142" s="144"/>
      <c r="D142" s="144"/>
      <c r="E142" s="146"/>
      <c r="F142" s="144"/>
      <c r="G142" s="16" t="str">
        <f t="shared" si="7"/>
        <v/>
      </c>
    </row>
    <row r="143" spans="1:7">
      <c r="A143" s="143">
        <v>134</v>
      </c>
      <c r="B143" s="144"/>
      <c r="C143" s="144"/>
      <c r="D143" s="144"/>
      <c r="E143" s="146"/>
      <c r="F143" s="144"/>
      <c r="G143" s="16" t="str">
        <f t="shared" si="7"/>
        <v/>
      </c>
    </row>
    <row r="144" spans="1:7">
      <c r="A144" s="143">
        <v>135</v>
      </c>
      <c r="B144" s="144"/>
      <c r="C144" s="144"/>
      <c r="D144" s="144"/>
      <c r="E144" s="146"/>
      <c r="F144" s="144"/>
      <c r="G144" s="16" t="str">
        <f t="shared" si="7"/>
        <v/>
      </c>
    </row>
    <row r="145" spans="1:7">
      <c r="A145" s="143">
        <v>136</v>
      </c>
      <c r="B145" s="144"/>
      <c r="C145" s="144"/>
      <c r="D145" s="144"/>
      <c r="E145" s="146"/>
      <c r="F145" s="144"/>
      <c r="G145" s="16" t="str">
        <f t="shared" si="7"/>
        <v/>
      </c>
    </row>
    <row r="146" spans="1:7">
      <c r="A146" s="143">
        <v>137</v>
      </c>
      <c r="B146" s="144"/>
      <c r="C146" s="144"/>
      <c r="D146" s="144"/>
      <c r="E146" s="146"/>
      <c r="F146" s="144"/>
      <c r="G146" s="16" t="str">
        <f t="shared" si="7"/>
        <v/>
      </c>
    </row>
    <row r="147" spans="1:7">
      <c r="A147" s="143">
        <v>138</v>
      </c>
      <c r="B147" s="144"/>
      <c r="C147" s="144"/>
      <c r="D147" s="144"/>
      <c r="E147" s="146"/>
      <c r="F147" s="144"/>
      <c r="G147" s="16" t="str">
        <f t="shared" si="7"/>
        <v/>
      </c>
    </row>
    <row r="148" spans="1:7">
      <c r="A148" s="143">
        <v>139</v>
      </c>
      <c r="B148" s="144"/>
      <c r="C148" s="144"/>
      <c r="D148" s="144"/>
      <c r="E148" s="146"/>
      <c r="F148" s="144"/>
      <c r="G148" s="16" t="str">
        <f t="shared" si="7"/>
        <v/>
      </c>
    </row>
    <row r="149" spans="1:7">
      <c r="A149" s="143">
        <v>140</v>
      </c>
      <c r="B149" s="144"/>
      <c r="C149" s="144"/>
      <c r="D149" s="144"/>
      <c r="E149" s="146"/>
      <c r="F149" s="144"/>
      <c r="G149" s="16" t="str">
        <f t="shared" si="7"/>
        <v/>
      </c>
    </row>
    <row r="150" spans="1:7">
      <c r="A150" s="143">
        <v>141</v>
      </c>
      <c r="B150" s="144"/>
      <c r="C150" s="144"/>
      <c r="D150" s="144"/>
      <c r="E150" s="146"/>
      <c r="F150" s="144"/>
      <c r="G150" s="16" t="str">
        <f t="shared" si="7"/>
        <v/>
      </c>
    </row>
    <row r="151" spans="1:7">
      <c r="A151" s="143">
        <v>142</v>
      </c>
      <c r="B151" s="144"/>
      <c r="C151" s="144"/>
      <c r="D151" s="144"/>
      <c r="E151" s="146"/>
      <c r="F151" s="144"/>
      <c r="G151" s="16" t="str">
        <f t="shared" si="7"/>
        <v/>
      </c>
    </row>
    <row r="152" spans="1:7">
      <c r="A152" s="143">
        <v>143</v>
      </c>
      <c r="B152" s="144"/>
      <c r="C152" s="144"/>
      <c r="D152" s="144"/>
      <c r="E152" s="146"/>
      <c r="F152" s="144"/>
      <c r="G152" s="16" t="str">
        <f t="shared" si="7"/>
        <v/>
      </c>
    </row>
    <row r="153" spans="1:7">
      <c r="A153" s="143">
        <v>144</v>
      </c>
      <c r="B153" s="144"/>
      <c r="C153" s="144"/>
      <c r="D153" s="144"/>
      <c r="E153" s="146"/>
      <c r="F153" s="144"/>
      <c r="G153" s="16" t="str">
        <f t="shared" si="7"/>
        <v/>
      </c>
    </row>
    <row r="154" spans="1:7">
      <c r="A154" s="143">
        <v>145</v>
      </c>
      <c r="B154" s="144"/>
      <c r="C154" s="144"/>
      <c r="D154" s="144"/>
      <c r="E154" s="146"/>
      <c r="F154" s="144"/>
      <c r="G154" s="16" t="str">
        <f t="shared" si="7"/>
        <v/>
      </c>
    </row>
    <row r="155" spans="1:7">
      <c r="A155" s="143">
        <v>146</v>
      </c>
      <c r="B155" s="144"/>
      <c r="C155" s="144"/>
      <c r="D155" s="144"/>
      <c r="E155" s="146"/>
      <c r="F155" s="144"/>
      <c r="G155" s="16" t="str">
        <f t="shared" si="7"/>
        <v/>
      </c>
    </row>
    <row r="156" spans="1:7">
      <c r="A156" s="143">
        <v>147</v>
      </c>
      <c r="B156" s="144"/>
      <c r="C156" s="144"/>
      <c r="D156" s="144"/>
      <c r="E156" s="146"/>
      <c r="F156" s="144"/>
      <c r="G156" s="16" t="str">
        <f t="shared" si="7"/>
        <v/>
      </c>
    </row>
    <row r="157" spans="1:7">
      <c r="A157" s="143">
        <v>148</v>
      </c>
      <c r="B157" s="144"/>
      <c r="C157" s="144"/>
      <c r="D157" s="144"/>
      <c r="E157" s="146"/>
      <c r="F157" s="144"/>
      <c r="G157" s="16" t="str">
        <f t="shared" si="7"/>
        <v/>
      </c>
    </row>
    <row r="158" spans="1:7">
      <c r="A158" s="143">
        <v>149</v>
      </c>
      <c r="B158" s="144"/>
      <c r="C158" s="144"/>
      <c r="D158" s="144"/>
      <c r="E158" s="146"/>
      <c r="F158" s="144"/>
      <c r="G158" s="16" t="str">
        <f t="shared" si="7"/>
        <v/>
      </c>
    </row>
    <row r="159" spans="1:7">
      <c r="A159" s="143">
        <v>150</v>
      </c>
      <c r="B159" s="144"/>
      <c r="C159" s="144"/>
      <c r="D159" s="144"/>
      <c r="E159" s="146"/>
      <c r="F159" s="144"/>
      <c r="G159" s="16" t="str">
        <f t="shared" si="7"/>
        <v/>
      </c>
    </row>
    <row r="160" spans="1:7">
      <c r="A160" s="143">
        <v>151</v>
      </c>
      <c r="B160" s="144"/>
      <c r="C160" s="144"/>
      <c r="D160" s="144"/>
      <c r="E160" s="146"/>
      <c r="F160" s="144"/>
      <c r="G160" s="16" t="str">
        <f t="shared" si="7"/>
        <v/>
      </c>
    </row>
    <row r="161" spans="1:7">
      <c r="A161" s="143">
        <v>152</v>
      </c>
      <c r="B161" s="144"/>
      <c r="C161" s="144"/>
      <c r="D161" s="144"/>
      <c r="E161" s="146"/>
      <c r="F161" s="144"/>
      <c r="G161" s="16" t="str">
        <f t="shared" si="7"/>
        <v/>
      </c>
    </row>
    <row r="162" spans="1:7">
      <c r="A162" s="143">
        <v>153</v>
      </c>
      <c r="B162" s="144"/>
      <c r="C162" s="144"/>
      <c r="D162" s="144"/>
      <c r="E162" s="146"/>
      <c r="F162" s="144"/>
      <c r="G162" s="16" t="str">
        <f t="shared" si="7"/>
        <v/>
      </c>
    </row>
    <row r="163" spans="1:7">
      <c r="A163" s="143">
        <v>154</v>
      </c>
      <c r="B163" s="144"/>
      <c r="C163" s="144"/>
      <c r="D163" s="144"/>
      <c r="E163" s="146"/>
      <c r="F163" s="144"/>
      <c r="G163" s="16" t="str">
        <f t="shared" si="7"/>
        <v/>
      </c>
    </row>
    <row r="164" spans="1:7">
      <c r="A164" s="143">
        <v>155</v>
      </c>
      <c r="B164" s="144"/>
      <c r="C164" s="144"/>
      <c r="D164" s="144"/>
      <c r="E164" s="146"/>
      <c r="F164" s="144"/>
      <c r="G164" s="16" t="str">
        <f t="shared" si="7"/>
        <v/>
      </c>
    </row>
    <row r="165" spans="1:7">
      <c r="A165" s="143">
        <v>156</v>
      </c>
      <c r="B165" s="144"/>
      <c r="C165" s="144"/>
      <c r="D165" s="144"/>
      <c r="E165" s="146"/>
      <c r="F165" s="144"/>
      <c r="G165" s="16" t="str">
        <f t="shared" si="7"/>
        <v/>
      </c>
    </row>
    <row r="166" spans="1:7">
      <c r="A166" s="143">
        <v>157</v>
      </c>
      <c r="B166" s="144"/>
      <c r="C166" s="144"/>
      <c r="D166" s="144"/>
      <c r="E166" s="146"/>
      <c r="F166" s="144"/>
      <c r="G166" s="16" t="str">
        <f t="shared" si="7"/>
        <v/>
      </c>
    </row>
    <row r="167" spans="1:7">
      <c r="A167" s="143">
        <v>158</v>
      </c>
      <c r="B167" s="144"/>
      <c r="C167" s="144"/>
      <c r="D167" s="144"/>
      <c r="E167" s="146"/>
      <c r="F167" s="144"/>
      <c r="G167" s="16" t="str">
        <f t="shared" si="7"/>
        <v/>
      </c>
    </row>
    <row r="168" spans="1:7">
      <c r="A168" s="143">
        <v>159</v>
      </c>
      <c r="B168" s="144"/>
      <c r="C168" s="144"/>
      <c r="D168" s="144"/>
      <c r="E168" s="146"/>
      <c r="F168" s="144"/>
      <c r="G168" s="16" t="str">
        <f t="shared" si="7"/>
        <v/>
      </c>
    </row>
    <row r="169" spans="1:7">
      <c r="A169" s="143">
        <v>160</v>
      </c>
      <c r="B169" s="144"/>
      <c r="C169" s="144"/>
      <c r="D169" s="144"/>
      <c r="E169" s="146"/>
      <c r="F169" s="144"/>
      <c r="G169" s="16" t="str">
        <f t="shared" si="7"/>
        <v/>
      </c>
    </row>
    <row r="170" spans="1:7">
      <c r="A170" s="143">
        <v>161</v>
      </c>
      <c r="B170" s="144"/>
      <c r="C170" s="144"/>
      <c r="D170" s="144"/>
      <c r="E170" s="146"/>
      <c r="F170" s="144"/>
      <c r="G170" s="16" t="str">
        <f t="shared" si="7"/>
        <v/>
      </c>
    </row>
    <row r="171" spans="1:7">
      <c r="A171" s="143">
        <v>162</v>
      </c>
      <c r="B171" s="144"/>
      <c r="C171" s="144"/>
      <c r="D171" s="144"/>
      <c r="E171" s="146"/>
      <c r="F171" s="144"/>
      <c r="G171" s="16" t="str">
        <f t="shared" si="7"/>
        <v/>
      </c>
    </row>
    <row r="172" spans="1:7">
      <c r="A172" s="143">
        <v>163</v>
      </c>
      <c r="B172" s="144"/>
      <c r="C172" s="144"/>
      <c r="D172" s="144"/>
      <c r="E172" s="146"/>
      <c r="F172" s="144"/>
      <c r="G172" s="16" t="str">
        <f t="shared" si="7"/>
        <v/>
      </c>
    </row>
    <row r="173" spans="1:7">
      <c r="A173" s="143">
        <v>164</v>
      </c>
      <c r="B173" s="144"/>
      <c r="C173" s="144"/>
      <c r="D173" s="144"/>
      <c r="E173" s="146"/>
      <c r="F173" s="144"/>
      <c r="G173" s="16" t="str">
        <f t="shared" si="7"/>
        <v/>
      </c>
    </row>
    <row r="174" spans="1:7">
      <c r="A174" s="143">
        <v>165</v>
      </c>
      <c r="B174" s="144"/>
      <c r="C174" s="144"/>
      <c r="D174" s="144"/>
      <c r="E174" s="146"/>
      <c r="F174" s="144"/>
      <c r="G174" s="16" t="str">
        <f t="shared" si="7"/>
        <v/>
      </c>
    </row>
    <row r="175" spans="1:7">
      <c r="A175" s="143">
        <v>166</v>
      </c>
      <c r="B175" s="144"/>
      <c r="C175" s="144"/>
      <c r="D175" s="144"/>
      <c r="E175" s="146"/>
      <c r="F175" s="144"/>
      <c r="G175" s="16" t="str">
        <f t="shared" si="7"/>
        <v/>
      </c>
    </row>
    <row r="176" spans="1:7">
      <c r="A176" s="143">
        <v>167</v>
      </c>
      <c r="B176" s="144"/>
      <c r="C176" s="144"/>
      <c r="D176" s="144"/>
      <c r="E176" s="146"/>
      <c r="F176" s="144"/>
      <c r="G176" s="16" t="str">
        <f t="shared" si="7"/>
        <v/>
      </c>
    </row>
    <row r="177" spans="1:7">
      <c r="A177" s="143">
        <v>168</v>
      </c>
      <c r="B177" s="144"/>
      <c r="C177" s="144"/>
      <c r="D177" s="144"/>
      <c r="E177" s="146"/>
      <c r="F177" s="144"/>
      <c r="G177" s="16" t="str">
        <f t="shared" si="7"/>
        <v/>
      </c>
    </row>
    <row r="178" spans="1:7">
      <c r="A178" s="143">
        <v>169</v>
      </c>
      <c r="B178" s="144"/>
      <c r="C178" s="144"/>
      <c r="D178" s="144"/>
      <c r="E178" s="146"/>
      <c r="F178" s="144"/>
      <c r="G178" s="16" t="str">
        <f t="shared" si="7"/>
        <v/>
      </c>
    </row>
    <row r="179" spans="1:7">
      <c r="A179" s="143">
        <v>170</v>
      </c>
      <c r="B179" s="144"/>
      <c r="C179" s="144"/>
      <c r="D179" s="144"/>
      <c r="E179" s="146"/>
      <c r="F179" s="144"/>
      <c r="G179" s="16" t="str">
        <f t="shared" si="7"/>
        <v/>
      </c>
    </row>
    <row r="180" spans="1:7">
      <c r="A180" s="143">
        <v>171</v>
      </c>
      <c r="B180" s="144"/>
      <c r="C180" s="144"/>
      <c r="D180" s="144"/>
      <c r="E180" s="146"/>
      <c r="F180" s="144"/>
      <c r="G180" s="16" t="str">
        <f t="shared" si="7"/>
        <v/>
      </c>
    </row>
    <row r="181" spans="1:7">
      <c r="A181" s="143">
        <v>172</v>
      </c>
      <c r="B181" s="144"/>
      <c r="C181" s="144"/>
      <c r="D181" s="144"/>
      <c r="E181" s="146"/>
      <c r="F181" s="144"/>
      <c r="G181" s="16" t="str">
        <f t="shared" si="7"/>
        <v/>
      </c>
    </row>
    <row r="182" spans="1:7">
      <c r="A182" s="143">
        <v>173</v>
      </c>
      <c r="B182" s="144"/>
      <c r="C182" s="144"/>
      <c r="D182" s="144"/>
      <c r="E182" s="146"/>
      <c r="F182" s="144"/>
      <c r="G182" s="16" t="str">
        <f t="shared" si="7"/>
        <v/>
      </c>
    </row>
    <row r="183" spans="1:7">
      <c r="A183" s="143">
        <v>174</v>
      </c>
      <c r="B183" s="144"/>
      <c r="C183" s="144"/>
      <c r="D183" s="144"/>
      <c r="E183" s="146"/>
      <c r="F183" s="144"/>
      <c r="G183" s="16" t="str">
        <f t="shared" si="7"/>
        <v/>
      </c>
    </row>
    <row r="184" spans="1:7">
      <c r="A184" s="143">
        <v>175</v>
      </c>
      <c r="B184" s="144"/>
      <c r="C184" s="144"/>
      <c r="D184" s="144"/>
      <c r="E184" s="146"/>
      <c r="F184" s="144"/>
      <c r="G184" s="16" t="str">
        <f t="shared" si="7"/>
        <v/>
      </c>
    </row>
    <row r="185" spans="1:7">
      <c r="A185" s="143">
        <v>176</v>
      </c>
      <c r="B185" s="144"/>
      <c r="C185" s="144"/>
      <c r="D185" s="144"/>
      <c r="E185" s="146"/>
      <c r="F185" s="144"/>
      <c r="G185" s="16" t="str">
        <f t="shared" si="7"/>
        <v/>
      </c>
    </row>
    <row r="186" spans="1:7">
      <c r="A186" s="143">
        <v>177</v>
      </c>
      <c r="B186" s="144"/>
      <c r="C186" s="144"/>
      <c r="D186" s="144"/>
      <c r="E186" s="146"/>
      <c r="F186" s="144"/>
      <c r="G186" s="16" t="str">
        <f t="shared" si="7"/>
        <v/>
      </c>
    </row>
    <row r="187" spans="1:7">
      <c r="A187" s="143">
        <v>178</v>
      </c>
      <c r="B187" s="144"/>
      <c r="C187" s="144"/>
      <c r="D187" s="144"/>
      <c r="E187" s="146"/>
      <c r="F187" s="144"/>
      <c r="G187" s="16" t="str">
        <f t="shared" si="7"/>
        <v/>
      </c>
    </row>
    <row r="188" spans="1:7">
      <c r="A188" s="143">
        <v>179</v>
      </c>
      <c r="B188" s="144"/>
      <c r="C188" s="144"/>
      <c r="D188" s="144"/>
      <c r="E188" s="146"/>
      <c r="F188" s="144"/>
      <c r="G188" s="16" t="str">
        <f t="shared" si="7"/>
        <v/>
      </c>
    </row>
    <row r="189" spans="1:7">
      <c r="A189" s="143">
        <v>180</v>
      </c>
      <c r="B189" s="144"/>
      <c r="C189" s="144"/>
      <c r="D189" s="144"/>
      <c r="E189" s="146"/>
      <c r="F189" s="144"/>
      <c r="G189" s="16" t="str">
        <f t="shared" si="7"/>
        <v/>
      </c>
    </row>
    <row r="190" spans="1:7">
      <c r="A190" s="143">
        <v>181</v>
      </c>
      <c r="B190" s="144"/>
      <c r="C190" s="144"/>
      <c r="D190" s="144"/>
      <c r="E190" s="146"/>
      <c r="F190" s="144"/>
      <c r="G190" s="16" t="str">
        <f t="shared" si="7"/>
        <v/>
      </c>
    </row>
    <row r="191" spans="1:7">
      <c r="A191" s="143">
        <v>182</v>
      </c>
      <c r="B191" s="144"/>
      <c r="C191" s="144"/>
      <c r="D191" s="144"/>
      <c r="E191" s="146"/>
      <c r="F191" s="144"/>
      <c r="G191" s="16" t="str">
        <f t="shared" si="7"/>
        <v/>
      </c>
    </row>
    <row r="192" spans="1:7">
      <c r="A192" s="143">
        <v>183</v>
      </c>
      <c r="B192" s="144"/>
      <c r="C192" s="144"/>
      <c r="D192" s="144"/>
      <c r="E192" s="146"/>
      <c r="F192" s="144"/>
      <c r="G192" s="16" t="str">
        <f t="shared" si="7"/>
        <v/>
      </c>
    </row>
    <row r="193" spans="1:7">
      <c r="A193" s="143">
        <v>184</v>
      </c>
      <c r="B193" s="144"/>
      <c r="C193" s="144"/>
      <c r="D193" s="144"/>
      <c r="E193" s="146"/>
      <c r="F193" s="144"/>
      <c r="G193" s="16" t="str">
        <f t="shared" si="7"/>
        <v/>
      </c>
    </row>
    <row r="194" spans="1:7">
      <c r="A194" s="143">
        <v>185</v>
      </c>
      <c r="B194" s="144"/>
      <c r="C194" s="144"/>
      <c r="D194" s="144"/>
      <c r="E194" s="146"/>
      <c r="F194" s="144"/>
      <c r="G194" s="16" t="str">
        <f t="shared" si="7"/>
        <v/>
      </c>
    </row>
    <row r="195" spans="1:7">
      <c r="A195" s="143">
        <v>186</v>
      </c>
      <c r="B195" s="144"/>
      <c r="C195" s="144"/>
      <c r="D195" s="144"/>
      <c r="E195" s="146"/>
      <c r="F195" s="144"/>
      <c r="G195" s="16" t="str">
        <f t="shared" si="7"/>
        <v/>
      </c>
    </row>
    <row r="196" spans="1:7">
      <c r="A196" s="143">
        <v>187</v>
      </c>
      <c r="B196" s="144"/>
      <c r="C196" s="144"/>
      <c r="D196" s="144"/>
      <c r="E196" s="146"/>
      <c r="F196" s="144"/>
      <c r="G196" s="16" t="str">
        <f t="shared" si="7"/>
        <v/>
      </c>
    </row>
    <row r="197" spans="1:7">
      <c r="A197" s="143">
        <v>188</v>
      </c>
      <c r="B197" s="144"/>
      <c r="C197" s="144"/>
      <c r="D197" s="144"/>
      <c r="E197" s="146"/>
      <c r="F197" s="144"/>
      <c r="G197" s="16" t="str">
        <f t="shared" si="7"/>
        <v/>
      </c>
    </row>
    <row r="198" spans="1:7">
      <c r="A198" s="143">
        <v>189</v>
      </c>
      <c r="B198" s="144"/>
      <c r="C198" s="144"/>
      <c r="D198" s="144"/>
      <c r="E198" s="146"/>
      <c r="F198" s="144"/>
      <c r="G198" s="16" t="str">
        <f t="shared" si="7"/>
        <v/>
      </c>
    </row>
    <row r="199" spans="1:7">
      <c r="A199" s="143">
        <v>190</v>
      </c>
      <c r="B199" s="144"/>
      <c r="C199" s="144"/>
      <c r="D199" s="144"/>
      <c r="E199" s="146"/>
      <c r="F199" s="144"/>
      <c r="G199" s="16" t="str">
        <f t="shared" si="7"/>
        <v/>
      </c>
    </row>
    <row r="200" spans="1:7">
      <c r="A200" s="143">
        <v>191</v>
      </c>
      <c r="B200" s="144"/>
      <c r="C200" s="144"/>
      <c r="D200" s="144"/>
      <c r="E200" s="146"/>
      <c r="F200" s="144"/>
      <c r="G200" s="16" t="str">
        <f t="shared" si="7"/>
        <v/>
      </c>
    </row>
    <row r="201" spans="1:7">
      <c r="A201" s="143">
        <v>192</v>
      </c>
      <c r="B201" s="144"/>
      <c r="C201" s="144"/>
      <c r="D201" s="144"/>
      <c r="E201" s="146"/>
      <c r="F201" s="144"/>
      <c r="G201" s="16" t="str">
        <f t="shared" si="7"/>
        <v/>
      </c>
    </row>
    <row r="202" spans="1:7">
      <c r="A202" s="143">
        <v>193</v>
      </c>
      <c r="B202" s="144"/>
      <c r="C202" s="144"/>
      <c r="D202" s="144"/>
      <c r="E202" s="146"/>
      <c r="F202" s="144"/>
      <c r="G202" s="16" t="str">
        <f t="shared" ref="G202:G259" si="8">IF(OR($B202="",$C202="",,,$E202&lt;an_initial,$E202&gt;an_final,$H202=FALSE),"",HLOOKUP(D202,ii524punctaje,2,FALSE)*F202/I202)</f>
        <v/>
      </c>
    </row>
    <row r="203" spans="1:7">
      <c r="A203" s="143">
        <v>194</v>
      </c>
      <c r="B203" s="144"/>
      <c r="C203" s="144"/>
      <c r="D203" s="144"/>
      <c r="E203" s="146"/>
      <c r="F203" s="144"/>
      <c r="G203" s="16" t="str">
        <f t="shared" si="8"/>
        <v/>
      </c>
    </row>
    <row r="204" spans="1:7">
      <c r="A204" s="143">
        <v>195</v>
      </c>
      <c r="B204" s="144"/>
      <c r="C204" s="144"/>
      <c r="D204" s="144"/>
      <c r="E204" s="146"/>
      <c r="F204" s="144"/>
      <c r="G204" s="16" t="str">
        <f t="shared" si="8"/>
        <v/>
      </c>
    </row>
    <row r="205" spans="1:7">
      <c r="A205" s="143">
        <v>196</v>
      </c>
      <c r="B205" s="144"/>
      <c r="C205" s="144"/>
      <c r="D205" s="144"/>
      <c r="E205" s="146"/>
      <c r="F205" s="144"/>
      <c r="G205" s="16" t="str">
        <f t="shared" si="8"/>
        <v/>
      </c>
    </row>
    <row r="206" spans="1:7">
      <c r="A206" s="143">
        <v>197</v>
      </c>
      <c r="B206" s="144"/>
      <c r="C206" s="144"/>
      <c r="D206" s="144"/>
      <c r="E206" s="146"/>
      <c r="F206" s="144"/>
      <c r="G206" s="16" t="str">
        <f t="shared" si="8"/>
        <v/>
      </c>
    </row>
    <row r="207" spans="1:7">
      <c r="A207" s="143">
        <v>198</v>
      </c>
      <c r="B207" s="144"/>
      <c r="C207" s="144"/>
      <c r="D207" s="144"/>
      <c r="E207" s="146"/>
      <c r="F207" s="144"/>
      <c r="G207" s="16" t="str">
        <f t="shared" si="8"/>
        <v/>
      </c>
    </row>
    <row r="208" spans="1:7">
      <c r="A208" s="143">
        <v>199</v>
      </c>
      <c r="B208" s="144"/>
      <c r="C208" s="144"/>
      <c r="D208" s="144"/>
      <c r="E208" s="146"/>
      <c r="F208" s="144"/>
      <c r="G208" s="16" t="str">
        <f t="shared" si="8"/>
        <v/>
      </c>
    </row>
    <row r="209" spans="1:7">
      <c r="A209" s="143">
        <v>200</v>
      </c>
      <c r="B209" s="144"/>
      <c r="C209" s="144"/>
      <c r="D209" s="144"/>
      <c r="E209" s="146"/>
      <c r="F209" s="144"/>
      <c r="G209" s="16" t="str">
        <f t="shared" si="8"/>
        <v/>
      </c>
    </row>
    <row r="210" spans="1:7">
      <c r="A210" s="143">
        <v>201</v>
      </c>
      <c r="B210" s="144"/>
      <c r="C210" s="144"/>
      <c r="D210" s="144"/>
      <c r="E210" s="146"/>
      <c r="F210" s="144"/>
      <c r="G210" s="16" t="str">
        <f t="shared" si="8"/>
        <v/>
      </c>
    </row>
    <row r="211" spans="1:7">
      <c r="A211" s="143">
        <v>202</v>
      </c>
      <c r="B211" s="144"/>
      <c r="C211" s="144"/>
      <c r="D211" s="144"/>
      <c r="E211" s="146"/>
      <c r="F211" s="144"/>
      <c r="G211" s="16" t="str">
        <f t="shared" si="8"/>
        <v/>
      </c>
    </row>
    <row r="212" spans="1:7">
      <c r="A212" s="143">
        <v>203</v>
      </c>
      <c r="B212" s="144"/>
      <c r="C212" s="144"/>
      <c r="D212" s="144"/>
      <c r="E212" s="146"/>
      <c r="F212" s="144"/>
      <c r="G212" s="16" t="str">
        <f t="shared" si="8"/>
        <v/>
      </c>
    </row>
    <row r="213" spans="1:7">
      <c r="A213" s="143">
        <v>204</v>
      </c>
      <c r="B213" s="144"/>
      <c r="C213" s="144"/>
      <c r="D213" s="144"/>
      <c r="E213" s="146"/>
      <c r="F213" s="144"/>
      <c r="G213" s="16" t="str">
        <f t="shared" si="8"/>
        <v/>
      </c>
    </row>
    <row r="214" spans="1:7">
      <c r="A214" s="143">
        <v>205</v>
      </c>
      <c r="B214" s="144"/>
      <c r="C214" s="144"/>
      <c r="D214" s="144"/>
      <c r="E214" s="146"/>
      <c r="F214" s="144"/>
      <c r="G214" s="16" t="str">
        <f t="shared" si="8"/>
        <v/>
      </c>
    </row>
    <row r="215" spans="1:7">
      <c r="A215" s="143">
        <v>206</v>
      </c>
      <c r="B215" s="144"/>
      <c r="C215" s="144"/>
      <c r="D215" s="144"/>
      <c r="E215" s="146"/>
      <c r="F215" s="144"/>
      <c r="G215" s="16" t="str">
        <f t="shared" si="8"/>
        <v/>
      </c>
    </row>
    <row r="216" spans="1:7">
      <c r="A216" s="143">
        <v>207</v>
      </c>
      <c r="B216" s="144"/>
      <c r="C216" s="144"/>
      <c r="D216" s="144"/>
      <c r="E216" s="146"/>
      <c r="F216" s="144"/>
      <c r="G216" s="16" t="str">
        <f t="shared" si="8"/>
        <v/>
      </c>
    </row>
    <row r="217" spans="1:7">
      <c r="A217" s="143">
        <v>208</v>
      </c>
      <c r="B217" s="144"/>
      <c r="C217" s="144"/>
      <c r="D217" s="144"/>
      <c r="E217" s="146"/>
      <c r="F217" s="144"/>
      <c r="G217" s="16" t="str">
        <f t="shared" si="8"/>
        <v/>
      </c>
    </row>
    <row r="218" spans="1:7">
      <c r="A218" s="143">
        <v>209</v>
      </c>
      <c r="B218" s="144"/>
      <c r="C218" s="144"/>
      <c r="D218" s="144"/>
      <c r="E218" s="146"/>
      <c r="F218" s="144"/>
      <c r="G218" s="16" t="str">
        <f t="shared" si="8"/>
        <v/>
      </c>
    </row>
    <row r="219" spans="1:7">
      <c r="A219" s="143">
        <v>210</v>
      </c>
      <c r="B219" s="144"/>
      <c r="C219" s="144"/>
      <c r="D219" s="144"/>
      <c r="E219" s="146"/>
      <c r="F219" s="144"/>
      <c r="G219" s="16" t="str">
        <f t="shared" si="8"/>
        <v/>
      </c>
    </row>
    <row r="220" spans="1:7">
      <c r="A220" s="143">
        <v>211</v>
      </c>
      <c r="B220" s="144"/>
      <c r="C220" s="144"/>
      <c r="D220" s="144"/>
      <c r="E220" s="146"/>
      <c r="F220" s="144"/>
      <c r="G220" s="16" t="str">
        <f t="shared" si="8"/>
        <v/>
      </c>
    </row>
    <row r="221" spans="1:7">
      <c r="A221" s="143">
        <v>212</v>
      </c>
      <c r="B221" s="144"/>
      <c r="C221" s="144"/>
      <c r="D221" s="144"/>
      <c r="E221" s="146"/>
      <c r="F221" s="144"/>
      <c r="G221" s="16" t="str">
        <f t="shared" si="8"/>
        <v/>
      </c>
    </row>
    <row r="222" spans="1:7">
      <c r="A222" s="143">
        <v>213</v>
      </c>
      <c r="B222" s="144"/>
      <c r="C222" s="144"/>
      <c r="D222" s="144"/>
      <c r="E222" s="146"/>
      <c r="F222" s="144"/>
      <c r="G222" s="16" t="str">
        <f t="shared" si="8"/>
        <v/>
      </c>
    </row>
    <row r="223" spans="1:7">
      <c r="A223" s="143">
        <v>214</v>
      </c>
      <c r="B223" s="144"/>
      <c r="C223" s="144"/>
      <c r="D223" s="144"/>
      <c r="E223" s="146"/>
      <c r="F223" s="144"/>
      <c r="G223" s="16" t="str">
        <f t="shared" si="8"/>
        <v/>
      </c>
    </row>
    <row r="224" spans="1:7">
      <c r="A224" s="143">
        <v>215</v>
      </c>
      <c r="B224" s="144"/>
      <c r="C224" s="144"/>
      <c r="D224" s="144"/>
      <c r="E224" s="146"/>
      <c r="F224" s="144"/>
      <c r="G224" s="16" t="str">
        <f t="shared" si="8"/>
        <v/>
      </c>
    </row>
    <row r="225" spans="1:7">
      <c r="A225" s="143">
        <v>216</v>
      </c>
      <c r="B225" s="144"/>
      <c r="C225" s="144"/>
      <c r="D225" s="144"/>
      <c r="E225" s="146"/>
      <c r="F225" s="144"/>
      <c r="G225" s="16" t="str">
        <f t="shared" si="8"/>
        <v/>
      </c>
    </row>
    <row r="226" spans="1:7">
      <c r="A226" s="143">
        <v>217</v>
      </c>
      <c r="B226" s="144"/>
      <c r="C226" s="144"/>
      <c r="D226" s="144"/>
      <c r="E226" s="146"/>
      <c r="F226" s="144"/>
      <c r="G226" s="16" t="str">
        <f t="shared" si="8"/>
        <v/>
      </c>
    </row>
    <row r="227" spans="1:7">
      <c r="A227" s="143">
        <v>218</v>
      </c>
      <c r="B227" s="144"/>
      <c r="C227" s="144"/>
      <c r="D227" s="144"/>
      <c r="E227" s="146"/>
      <c r="F227" s="144"/>
      <c r="G227" s="16" t="str">
        <f t="shared" si="8"/>
        <v/>
      </c>
    </row>
    <row r="228" spans="1:7">
      <c r="A228" s="143">
        <v>219</v>
      </c>
      <c r="B228" s="144"/>
      <c r="C228" s="144"/>
      <c r="D228" s="144"/>
      <c r="E228" s="146"/>
      <c r="F228" s="144"/>
      <c r="G228" s="16" t="str">
        <f t="shared" si="8"/>
        <v/>
      </c>
    </row>
    <row r="229" spans="1:7">
      <c r="A229" s="143">
        <v>220</v>
      </c>
      <c r="B229" s="144"/>
      <c r="C229" s="144"/>
      <c r="D229" s="144"/>
      <c r="E229" s="146"/>
      <c r="F229" s="144"/>
      <c r="G229" s="16" t="str">
        <f t="shared" si="8"/>
        <v/>
      </c>
    </row>
    <row r="230" spans="1:7">
      <c r="A230" s="143">
        <v>221</v>
      </c>
      <c r="B230" s="144"/>
      <c r="C230" s="144"/>
      <c r="D230" s="144"/>
      <c r="E230" s="146"/>
      <c r="F230" s="144"/>
      <c r="G230" s="16" t="str">
        <f t="shared" si="8"/>
        <v/>
      </c>
    </row>
    <row r="231" spans="1:7">
      <c r="A231" s="143">
        <v>222</v>
      </c>
      <c r="B231" s="144"/>
      <c r="C231" s="144"/>
      <c r="D231" s="144"/>
      <c r="E231" s="146"/>
      <c r="F231" s="144"/>
      <c r="G231" s="16" t="str">
        <f t="shared" si="8"/>
        <v/>
      </c>
    </row>
    <row r="232" spans="1:7">
      <c r="A232" s="143">
        <v>223</v>
      </c>
      <c r="B232" s="144"/>
      <c r="C232" s="144"/>
      <c r="D232" s="144"/>
      <c r="E232" s="146"/>
      <c r="F232" s="144"/>
      <c r="G232" s="16" t="str">
        <f t="shared" si="8"/>
        <v/>
      </c>
    </row>
    <row r="233" spans="1:7">
      <c r="A233" s="143">
        <v>224</v>
      </c>
      <c r="B233" s="144"/>
      <c r="C233" s="144"/>
      <c r="D233" s="144"/>
      <c r="E233" s="146"/>
      <c r="F233" s="144"/>
      <c r="G233" s="16" t="str">
        <f t="shared" si="8"/>
        <v/>
      </c>
    </row>
    <row r="234" spans="1:7">
      <c r="A234" s="143">
        <v>225</v>
      </c>
      <c r="B234" s="144"/>
      <c r="C234" s="144"/>
      <c r="D234" s="144"/>
      <c r="E234" s="146"/>
      <c r="F234" s="144"/>
      <c r="G234" s="16" t="str">
        <f t="shared" si="8"/>
        <v/>
      </c>
    </row>
    <row r="235" spans="1:7">
      <c r="A235" s="143">
        <v>226</v>
      </c>
      <c r="B235" s="144"/>
      <c r="C235" s="144"/>
      <c r="D235" s="144"/>
      <c r="E235" s="146"/>
      <c r="F235" s="144"/>
      <c r="G235" s="16" t="str">
        <f t="shared" si="8"/>
        <v/>
      </c>
    </row>
    <row r="236" spans="1:7">
      <c r="A236" s="143">
        <v>227</v>
      </c>
      <c r="B236" s="144"/>
      <c r="C236" s="144"/>
      <c r="D236" s="144"/>
      <c r="E236" s="146"/>
      <c r="F236" s="144"/>
      <c r="G236" s="16" t="str">
        <f t="shared" si="8"/>
        <v/>
      </c>
    </row>
    <row r="237" spans="1:7">
      <c r="A237" s="143">
        <v>228</v>
      </c>
      <c r="B237" s="144"/>
      <c r="C237" s="144"/>
      <c r="D237" s="144"/>
      <c r="E237" s="146"/>
      <c r="F237" s="144"/>
      <c r="G237" s="16" t="str">
        <f t="shared" si="8"/>
        <v/>
      </c>
    </row>
    <row r="238" spans="1:7">
      <c r="A238" s="143">
        <v>229</v>
      </c>
      <c r="B238" s="144"/>
      <c r="C238" s="144"/>
      <c r="D238" s="144"/>
      <c r="E238" s="146"/>
      <c r="F238" s="144"/>
      <c r="G238" s="16" t="str">
        <f t="shared" si="8"/>
        <v/>
      </c>
    </row>
    <row r="239" spans="1:7">
      <c r="A239" s="143">
        <v>230</v>
      </c>
      <c r="B239" s="144"/>
      <c r="C239" s="144"/>
      <c r="D239" s="144"/>
      <c r="E239" s="146"/>
      <c r="F239" s="144"/>
      <c r="G239" s="16" t="str">
        <f t="shared" si="8"/>
        <v/>
      </c>
    </row>
    <row r="240" spans="1:7">
      <c r="A240" s="143">
        <v>231</v>
      </c>
      <c r="B240" s="144"/>
      <c r="C240" s="144"/>
      <c r="D240" s="144"/>
      <c r="E240" s="146"/>
      <c r="F240" s="144"/>
      <c r="G240" s="16" t="str">
        <f t="shared" si="8"/>
        <v/>
      </c>
    </row>
    <row r="241" spans="1:7">
      <c r="A241" s="143">
        <v>232</v>
      </c>
      <c r="B241" s="144"/>
      <c r="C241" s="144"/>
      <c r="D241" s="144"/>
      <c r="E241" s="146"/>
      <c r="F241" s="144"/>
      <c r="G241" s="16" t="str">
        <f t="shared" si="8"/>
        <v/>
      </c>
    </row>
    <row r="242" spans="1:7">
      <c r="A242" s="143">
        <v>233</v>
      </c>
      <c r="B242" s="144"/>
      <c r="C242" s="144"/>
      <c r="D242" s="144"/>
      <c r="E242" s="146"/>
      <c r="F242" s="144"/>
      <c r="G242" s="16" t="str">
        <f t="shared" si="8"/>
        <v/>
      </c>
    </row>
    <row r="243" spans="1:7">
      <c r="A243" s="143">
        <v>234</v>
      </c>
      <c r="B243" s="144"/>
      <c r="C243" s="144"/>
      <c r="D243" s="144"/>
      <c r="E243" s="146"/>
      <c r="F243" s="144"/>
      <c r="G243" s="16" t="str">
        <f t="shared" si="8"/>
        <v/>
      </c>
    </row>
    <row r="244" spans="1:7">
      <c r="A244" s="143">
        <v>235</v>
      </c>
      <c r="B244" s="144"/>
      <c r="C244" s="144"/>
      <c r="D244" s="144"/>
      <c r="E244" s="146"/>
      <c r="F244" s="144"/>
      <c r="G244" s="16" t="str">
        <f t="shared" si="8"/>
        <v/>
      </c>
    </row>
    <row r="245" spans="1:7">
      <c r="A245" s="143">
        <v>236</v>
      </c>
      <c r="B245" s="144"/>
      <c r="C245" s="144"/>
      <c r="D245" s="144"/>
      <c r="E245" s="146"/>
      <c r="F245" s="144"/>
      <c r="G245" s="16" t="str">
        <f t="shared" si="8"/>
        <v/>
      </c>
    </row>
    <row r="246" spans="1:7">
      <c r="A246" s="143">
        <v>237</v>
      </c>
      <c r="B246" s="144"/>
      <c r="C246" s="144"/>
      <c r="D246" s="144"/>
      <c r="E246" s="146"/>
      <c r="F246" s="144"/>
      <c r="G246" s="16" t="str">
        <f t="shared" si="8"/>
        <v/>
      </c>
    </row>
    <row r="247" spans="1:7">
      <c r="A247" s="143">
        <v>238</v>
      </c>
      <c r="B247" s="144"/>
      <c r="C247" s="144"/>
      <c r="D247" s="144"/>
      <c r="E247" s="146"/>
      <c r="F247" s="144"/>
      <c r="G247" s="16" t="str">
        <f t="shared" si="8"/>
        <v/>
      </c>
    </row>
    <row r="248" spans="1:7">
      <c r="A248" s="143">
        <v>239</v>
      </c>
      <c r="B248" s="144"/>
      <c r="C248" s="144"/>
      <c r="D248" s="144"/>
      <c r="E248" s="146"/>
      <c r="F248" s="144"/>
      <c r="G248" s="16" t="str">
        <f t="shared" si="8"/>
        <v/>
      </c>
    </row>
    <row r="249" spans="1:7">
      <c r="A249" s="143">
        <v>240</v>
      </c>
      <c r="B249" s="144"/>
      <c r="C249" s="144"/>
      <c r="D249" s="144"/>
      <c r="E249" s="146"/>
      <c r="F249" s="144"/>
      <c r="G249" s="16" t="str">
        <f t="shared" si="8"/>
        <v/>
      </c>
    </row>
    <row r="250" spans="1:7">
      <c r="A250" s="143">
        <v>241</v>
      </c>
      <c r="B250" s="144"/>
      <c r="C250" s="144"/>
      <c r="D250" s="144"/>
      <c r="E250" s="146"/>
      <c r="F250" s="144"/>
      <c r="G250" s="16" t="str">
        <f t="shared" si="8"/>
        <v/>
      </c>
    </row>
    <row r="251" spans="1:7">
      <c r="A251" s="143">
        <v>242</v>
      </c>
      <c r="B251" s="144"/>
      <c r="C251" s="144"/>
      <c r="D251" s="144"/>
      <c r="E251" s="146"/>
      <c r="F251" s="144"/>
      <c r="G251" s="16" t="str">
        <f t="shared" si="8"/>
        <v/>
      </c>
    </row>
    <row r="252" spans="1:7">
      <c r="A252" s="143">
        <v>243</v>
      </c>
      <c r="B252" s="144"/>
      <c r="C252" s="144"/>
      <c r="D252" s="144"/>
      <c r="E252" s="146"/>
      <c r="F252" s="144"/>
      <c r="G252" s="16" t="str">
        <f t="shared" si="8"/>
        <v/>
      </c>
    </row>
    <row r="253" spans="1:7">
      <c r="A253" s="143">
        <v>244</v>
      </c>
      <c r="B253" s="144"/>
      <c r="C253" s="144"/>
      <c r="D253" s="144"/>
      <c r="E253" s="146"/>
      <c r="F253" s="144"/>
      <c r="G253" s="16" t="str">
        <f t="shared" si="8"/>
        <v/>
      </c>
    </row>
    <row r="254" spans="1:7">
      <c r="A254" s="143">
        <v>245</v>
      </c>
      <c r="B254" s="144"/>
      <c r="C254" s="144"/>
      <c r="D254" s="144"/>
      <c r="E254" s="146"/>
      <c r="F254" s="144"/>
      <c r="G254" s="16" t="str">
        <f t="shared" si="8"/>
        <v/>
      </c>
    </row>
    <row r="255" spans="1:7">
      <c r="A255" s="143">
        <v>246</v>
      </c>
      <c r="B255" s="144"/>
      <c r="C255" s="144"/>
      <c r="D255" s="144"/>
      <c r="E255" s="146"/>
      <c r="F255" s="144"/>
      <c r="G255" s="16" t="str">
        <f t="shared" si="8"/>
        <v/>
      </c>
    </row>
    <row r="256" spans="1:7">
      <c r="A256" s="143">
        <v>247</v>
      </c>
      <c r="B256" s="144"/>
      <c r="C256" s="144"/>
      <c r="D256" s="144"/>
      <c r="E256" s="146"/>
      <c r="F256" s="144"/>
      <c r="G256" s="16" t="str">
        <f t="shared" si="8"/>
        <v/>
      </c>
    </row>
    <row r="257" spans="1:7">
      <c r="A257" s="143">
        <v>248</v>
      </c>
      <c r="B257" s="144"/>
      <c r="C257" s="144"/>
      <c r="D257" s="144"/>
      <c r="E257" s="146"/>
      <c r="F257" s="144"/>
      <c r="G257" s="16" t="str">
        <f t="shared" si="8"/>
        <v/>
      </c>
    </row>
    <row r="258" spans="1:7">
      <c r="A258" s="143">
        <v>249</v>
      </c>
      <c r="B258" s="144"/>
      <c r="C258" s="144"/>
      <c r="D258" s="144"/>
      <c r="E258" s="146"/>
      <c r="F258" s="144"/>
      <c r="G258" s="16" t="str">
        <f t="shared" si="8"/>
        <v/>
      </c>
    </row>
    <row r="259" spans="1:7">
      <c r="A259" s="143">
        <v>250</v>
      </c>
      <c r="B259" s="144"/>
      <c r="C259" s="144"/>
      <c r="D259" s="144"/>
      <c r="E259" s="146"/>
      <c r="F259" s="144"/>
      <c r="G259" s="16" t="str">
        <f t="shared" si="8"/>
        <v/>
      </c>
    </row>
  </sheetData>
  <sheetProtection algorithmName="SHA-512" hashValue="R9Y4wIT/KkRxoZwtz/ABbsLrR4gVjAgEpLIQPngR+7JH55umpwpyj40pQKluJr/y2eLMu1jUIRxy/zWhklcgyw==" saltValue="VHb2S07bZmLGi+eTD2k5SA=="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E12" sqref="E12"/>
    </sheetView>
  </sheetViews>
  <sheetFormatPr defaultColWidth="9.08984375" defaultRowHeight="15.5"/>
  <cols>
    <col min="1" max="1" width="5.6328125" style="60" customWidth="1"/>
    <col min="2" max="2" width="35.6328125" style="64" customWidth="1"/>
    <col min="3" max="3" width="19.90625" style="64" customWidth="1"/>
    <col min="4" max="4" width="45.08984375" style="64" customWidth="1"/>
    <col min="5" max="5" width="10.6328125" style="69" customWidth="1"/>
    <col min="6" max="6" width="17.6328125" style="64" customWidth="1"/>
    <col min="7" max="7" width="9.08984375" style="71" hidden="1" customWidth="1"/>
    <col min="8" max="8" width="9.08984375" style="64" hidden="1" customWidth="1"/>
    <col min="9" max="10" width="17.6328125" style="64" hidden="1" customWidth="1"/>
    <col min="11" max="18" width="9.08984375" style="64" customWidth="1"/>
    <col min="19" max="16384" width="9.08984375" style="64"/>
  </cols>
  <sheetData>
    <row r="1" spans="1:10" s="60" customFormat="1">
      <c r="A1" s="59" t="s">
        <v>483</v>
      </c>
      <c r="E1" s="61"/>
      <c r="F1" s="63"/>
      <c r="G1" s="289"/>
      <c r="I1" s="63"/>
      <c r="J1" s="63"/>
    </row>
    <row r="2" spans="1:10" s="60" customFormat="1">
      <c r="A2" s="59" t="s">
        <v>740</v>
      </c>
      <c r="E2" s="61"/>
      <c r="F2" s="63"/>
      <c r="G2" s="289"/>
      <c r="I2" s="63"/>
      <c r="J2" s="63"/>
    </row>
    <row r="3" spans="1:10" s="60" customFormat="1">
      <c r="A3" s="59"/>
      <c r="E3" s="61"/>
      <c r="F3" s="63"/>
      <c r="G3" s="289"/>
      <c r="I3" s="63"/>
      <c r="J3" s="63"/>
    </row>
    <row r="4" spans="1:10">
      <c r="A4" s="554" t="s">
        <v>905</v>
      </c>
      <c r="B4" s="554"/>
      <c r="C4" s="554"/>
      <c r="D4" s="554"/>
      <c r="E4" s="554"/>
      <c r="F4" s="554"/>
      <c r="G4" s="291"/>
    </row>
    <row r="5" spans="1:10">
      <c r="A5" s="554" t="s">
        <v>964</v>
      </c>
      <c r="B5" s="554"/>
      <c r="C5" s="554"/>
      <c r="D5" s="554"/>
      <c r="E5" s="554"/>
      <c r="F5" s="554"/>
    </row>
    <row r="6" spans="1:10" ht="13.5" customHeight="1">
      <c r="E6" s="64"/>
      <c r="F6" s="347" t="str">
        <f>CONCATENATE(functie," ",nume_candidat)</f>
        <v>Șef de lucrări Cristina-Maria POVIAN</v>
      </c>
      <c r="I6" s="347" t="str">
        <f>CONCATENATE(functie," ",nume_candidat)</f>
        <v>Șef de lucrări Cristina-Maria POVIAN</v>
      </c>
      <c r="J6" s="347" t="str">
        <f>CONCATENATE(functie," ",nume_candidat)</f>
        <v>Șef de lucrări Cristina-Maria POVIAN</v>
      </c>
    </row>
    <row r="7" spans="1:10" ht="18.75" customHeight="1">
      <c r="A7" s="551" t="s">
        <v>338</v>
      </c>
      <c r="B7" s="551" t="s">
        <v>452</v>
      </c>
      <c r="C7" s="551" t="s">
        <v>965</v>
      </c>
      <c r="D7" s="551" t="s">
        <v>460</v>
      </c>
      <c r="E7" s="557" t="s">
        <v>2</v>
      </c>
      <c r="F7" s="612" t="s">
        <v>544</v>
      </c>
      <c r="G7" s="558" t="s">
        <v>541</v>
      </c>
      <c r="H7" s="559" t="s">
        <v>551</v>
      </c>
      <c r="I7" s="612" t="s">
        <v>966</v>
      </c>
      <c r="J7" s="612" t="s">
        <v>967</v>
      </c>
    </row>
    <row r="8" spans="1:10" ht="46.5" customHeight="1">
      <c r="A8" s="551"/>
      <c r="B8" s="551"/>
      <c r="C8" s="551"/>
      <c r="D8" s="551"/>
      <c r="E8" s="557"/>
      <c r="F8" s="613"/>
      <c r="G8" s="558"/>
      <c r="H8" s="559"/>
      <c r="I8" s="613"/>
      <c r="J8" s="613"/>
    </row>
    <row r="9" spans="1:10">
      <c r="A9" s="88"/>
      <c r="B9" s="65"/>
      <c r="C9" s="65"/>
      <c r="D9" s="65"/>
      <c r="E9" s="30"/>
      <c r="F9" s="148">
        <f>SUMIF(F10:F1010,"&gt;0")</f>
        <v>0</v>
      </c>
      <c r="G9" s="298"/>
      <c r="I9" s="148">
        <f>SUMIF(I10:I1110,"&gt;0")</f>
        <v>0</v>
      </c>
      <c r="J9" s="148">
        <f>SUMIF(J10:J1110,"&gt;0")</f>
        <v>0</v>
      </c>
    </row>
    <row r="10" spans="1:10">
      <c r="A10" s="37">
        <v>1</v>
      </c>
      <c r="B10" s="7"/>
      <c r="C10" s="216"/>
      <c r="D10" s="7"/>
      <c r="E10" s="505"/>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c r="A11" s="37">
        <v>2</v>
      </c>
      <c r="B11" s="7"/>
      <c r="C11" s="216"/>
      <c r="D11" s="7"/>
      <c r="E11" s="505"/>
      <c r="F11" s="16" t="str">
        <f t="shared" si="0"/>
        <v/>
      </c>
      <c r="G11" s="349" t="b">
        <f t="shared" si="1"/>
        <v>0</v>
      </c>
      <c r="H11" s="350">
        <f t="shared" si="2"/>
        <v>1</v>
      </c>
      <c r="I11" s="382" t="str">
        <f t="shared" si="3"/>
        <v/>
      </c>
      <c r="J11" s="382" t="str">
        <f t="shared" si="4"/>
        <v/>
      </c>
    </row>
    <row r="12" spans="1:10">
      <c r="A12" s="37">
        <v>3</v>
      </c>
      <c r="B12" s="6"/>
      <c r="C12" s="216"/>
      <c r="D12" s="7"/>
      <c r="E12" s="505"/>
      <c r="F12" s="16" t="str">
        <f t="shared" si="0"/>
        <v/>
      </c>
      <c r="G12" s="349" t="b">
        <f t="shared" si="1"/>
        <v>0</v>
      </c>
      <c r="H12" s="350">
        <f t="shared" si="2"/>
        <v>1</v>
      </c>
      <c r="I12" s="382" t="str">
        <f t="shared" si="3"/>
        <v/>
      </c>
      <c r="J12" s="382" t="str">
        <f t="shared" si="4"/>
        <v/>
      </c>
    </row>
    <row r="13" spans="1:10">
      <c r="A13" s="37">
        <v>4</v>
      </c>
      <c r="B13" s="6"/>
      <c r="C13" s="216"/>
      <c r="D13" s="6"/>
      <c r="E13" s="216"/>
      <c r="F13" s="16" t="str">
        <f t="shared" si="0"/>
        <v/>
      </c>
      <c r="G13" s="349" t="b">
        <f t="shared" si="1"/>
        <v>0</v>
      </c>
      <c r="H13" s="350">
        <f t="shared" si="2"/>
        <v>1</v>
      </c>
      <c r="I13" s="382" t="str">
        <f t="shared" si="3"/>
        <v/>
      </c>
      <c r="J13" s="382" t="str">
        <f t="shared" si="4"/>
        <v/>
      </c>
    </row>
    <row r="14" spans="1:10">
      <c r="A14" s="37">
        <v>5</v>
      </c>
      <c r="B14" s="6"/>
      <c r="C14" s="216"/>
      <c r="D14" s="6"/>
      <c r="E14" s="216"/>
      <c r="F14" s="16" t="str">
        <f t="shared" si="0"/>
        <v/>
      </c>
      <c r="G14" s="349" t="b">
        <f t="shared" si="1"/>
        <v>0</v>
      </c>
      <c r="H14" s="350">
        <f t="shared" si="2"/>
        <v>1</v>
      </c>
      <c r="I14" s="382" t="str">
        <f t="shared" si="3"/>
        <v/>
      </c>
      <c r="J14" s="382" t="str">
        <f t="shared" si="4"/>
        <v/>
      </c>
    </row>
    <row r="15" spans="1:10">
      <c r="A15" s="37">
        <v>6</v>
      </c>
      <c r="B15" s="6"/>
      <c r="C15" s="216"/>
      <c r="D15" s="6"/>
      <c r="E15" s="216"/>
      <c r="F15" s="16" t="str">
        <f t="shared" si="0"/>
        <v/>
      </c>
      <c r="G15" s="349" t="b">
        <f t="shared" si="1"/>
        <v>0</v>
      </c>
      <c r="H15" s="350">
        <f t="shared" si="2"/>
        <v>1</v>
      </c>
      <c r="I15" s="382" t="str">
        <f t="shared" si="3"/>
        <v/>
      </c>
      <c r="J15" s="382" t="str">
        <f t="shared" si="4"/>
        <v/>
      </c>
    </row>
    <row r="16" spans="1:10">
      <c r="A16" s="37">
        <v>7</v>
      </c>
      <c r="B16" s="6"/>
      <c r="C16" s="216"/>
      <c r="D16" s="6"/>
      <c r="E16" s="216"/>
      <c r="F16" s="16" t="str">
        <f t="shared" si="0"/>
        <v/>
      </c>
      <c r="G16" s="349" t="b">
        <f t="shared" si="1"/>
        <v>0</v>
      </c>
      <c r="H16" s="350">
        <f t="shared" si="2"/>
        <v>1</v>
      </c>
      <c r="I16" s="382" t="str">
        <f t="shared" si="3"/>
        <v/>
      </c>
      <c r="J16" s="382" t="str">
        <f t="shared" si="4"/>
        <v/>
      </c>
    </row>
    <row r="17" spans="1:10">
      <c r="A17" s="37">
        <v>8</v>
      </c>
      <c r="B17" s="6"/>
      <c r="C17" s="216"/>
      <c r="D17" s="6"/>
      <c r="E17" s="216"/>
      <c r="F17" s="16" t="str">
        <f t="shared" si="0"/>
        <v/>
      </c>
      <c r="G17" s="349" t="b">
        <f t="shared" si="1"/>
        <v>0</v>
      </c>
      <c r="H17" s="350">
        <f t="shared" si="2"/>
        <v>1</v>
      </c>
      <c r="I17" s="382" t="str">
        <f t="shared" si="3"/>
        <v/>
      </c>
      <c r="J17" s="382" t="str">
        <f t="shared" si="4"/>
        <v/>
      </c>
    </row>
    <row r="18" spans="1:10">
      <c r="A18" s="37">
        <v>9</v>
      </c>
      <c r="B18" s="6"/>
      <c r="C18" s="216"/>
      <c r="D18" s="6"/>
      <c r="E18" s="216"/>
      <c r="F18" s="16" t="str">
        <f t="shared" si="0"/>
        <v/>
      </c>
      <c r="G18" s="349" t="b">
        <f t="shared" si="1"/>
        <v>0</v>
      </c>
      <c r="H18" s="350">
        <f t="shared" si="2"/>
        <v>1</v>
      </c>
      <c r="I18" s="382" t="str">
        <f t="shared" si="3"/>
        <v/>
      </c>
      <c r="J18" s="382" t="str">
        <f t="shared" si="4"/>
        <v/>
      </c>
    </row>
    <row r="19" spans="1:10">
      <c r="A19" s="37">
        <v>10</v>
      </c>
      <c r="B19" s="6"/>
      <c r="C19" s="216"/>
      <c r="D19" s="6"/>
      <c r="E19" s="216"/>
      <c r="F19" s="16" t="str">
        <f t="shared" si="0"/>
        <v/>
      </c>
      <c r="G19" s="349" t="b">
        <f t="shared" si="1"/>
        <v>0</v>
      </c>
      <c r="H19" s="350">
        <f t="shared" si="2"/>
        <v>1</v>
      </c>
      <c r="I19" s="382" t="str">
        <f t="shared" si="3"/>
        <v/>
      </c>
      <c r="J19" s="382" t="str">
        <f t="shared" si="4"/>
        <v/>
      </c>
    </row>
    <row r="20" spans="1:10">
      <c r="A20" s="37">
        <v>11</v>
      </c>
      <c r="B20" s="6"/>
      <c r="C20" s="216"/>
      <c r="D20" s="6"/>
      <c r="E20" s="216"/>
      <c r="F20" s="16" t="str">
        <f t="shared" si="0"/>
        <v/>
      </c>
      <c r="G20" s="349" t="b">
        <f t="shared" si="1"/>
        <v>0</v>
      </c>
      <c r="H20" s="350">
        <f t="shared" si="2"/>
        <v>1</v>
      </c>
      <c r="I20" s="382" t="str">
        <f t="shared" si="3"/>
        <v/>
      </c>
      <c r="J20" s="382" t="str">
        <f t="shared" si="4"/>
        <v/>
      </c>
    </row>
    <row r="21" spans="1:10">
      <c r="A21" s="37">
        <v>12</v>
      </c>
      <c r="B21" s="6"/>
      <c r="C21" s="216"/>
      <c r="D21" s="6"/>
      <c r="E21" s="216"/>
      <c r="F21" s="16" t="str">
        <f t="shared" si="0"/>
        <v/>
      </c>
      <c r="G21" s="349" t="b">
        <f t="shared" si="1"/>
        <v>0</v>
      </c>
      <c r="H21" s="350">
        <f t="shared" si="2"/>
        <v>1</v>
      </c>
      <c r="I21" s="382" t="str">
        <f t="shared" si="3"/>
        <v/>
      </c>
      <c r="J21" s="382" t="str">
        <f t="shared" si="4"/>
        <v/>
      </c>
    </row>
    <row r="22" spans="1:10">
      <c r="A22" s="37">
        <v>13</v>
      </c>
      <c r="B22" s="6"/>
      <c r="C22" s="216"/>
      <c r="D22" s="6"/>
      <c r="E22" s="216"/>
      <c r="F22" s="16" t="str">
        <f t="shared" si="0"/>
        <v/>
      </c>
      <c r="G22" s="349" t="b">
        <f t="shared" si="1"/>
        <v>0</v>
      </c>
      <c r="H22" s="350">
        <f t="shared" si="2"/>
        <v>1</v>
      </c>
      <c r="I22" s="382" t="str">
        <f t="shared" si="3"/>
        <v/>
      </c>
      <c r="J22" s="382" t="str">
        <f t="shared" si="4"/>
        <v/>
      </c>
    </row>
    <row r="23" spans="1:10">
      <c r="A23" s="37">
        <v>14</v>
      </c>
      <c r="B23" s="6"/>
      <c r="C23" s="216"/>
      <c r="D23" s="6"/>
      <c r="E23" s="216"/>
      <c r="F23" s="16" t="str">
        <f t="shared" si="0"/>
        <v/>
      </c>
      <c r="G23" s="349" t="b">
        <f t="shared" si="1"/>
        <v>0</v>
      </c>
      <c r="H23" s="350">
        <f t="shared" si="2"/>
        <v>1</v>
      </c>
      <c r="I23" s="382" t="str">
        <f t="shared" si="3"/>
        <v/>
      </c>
      <c r="J23" s="382" t="str">
        <f t="shared" si="4"/>
        <v/>
      </c>
    </row>
    <row r="24" spans="1:10">
      <c r="A24" s="37">
        <v>15</v>
      </c>
      <c r="B24" s="6"/>
      <c r="C24" s="216"/>
      <c r="D24" s="6"/>
      <c r="E24" s="216"/>
      <c r="F24" s="16" t="str">
        <f t="shared" si="0"/>
        <v/>
      </c>
      <c r="G24" s="349" t="b">
        <f t="shared" si="1"/>
        <v>0</v>
      </c>
      <c r="H24" s="350">
        <f t="shared" si="2"/>
        <v>1</v>
      </c>
      <c r="I24" s="382" t="str">
        <f t="shared" si="3"/>
        <v/>
      </c>
      <c r="J24" s="382" t="str">
        <f t="shared" si="4"/>
        <v/>
      </c>
    </row>
    <row r="25" spans="1:10">
      <c r="A25" s="37">
        <v>16</v>
      </c>
      <c r="B25" s="6"/>
      <c r="C25" s="216"/>
      <c r="D25" s="6"/>
      <c r="E25" s="216"/>
      <c r="F25" s="16" t="str">
        <f t="shared" si="0"/>
        <v/>
      </c>
      <c r="G25" s="349" t="b">
        <f t="shared" si="1"/>
        <v>0</v>
      </c>
      <c r="H25" s="350">
        <f t="shared" si="2"/>
        <v>1</v>
      </c>
      <c r="I25" s="382" t="str">
        <f t="shared" si="3"/>
        <v/>
      </c>
      <c r="J25" s="382" t="str">
        <f t="shared" si="4"/>
        <v/>
      </c>
    </row>
    <row r="26" spans="1:10">
      <c r="A26" s="37">
        <v>17</v>
      </c>
      <c r="B26" s="6"/>
      <c r="C26" s="216"/>
      <c r="D26" s="6"/>
      <c r="E26" s="216"/>
      <c r="F26" s="16" t="str">
        <f t="shared" si="0"/>
        <v/>
      </c>
      <c r="G26" s="349" t="b">
        <f t="shared" si="1"/>
        <v>0</v>
      </c>
      <c r="H26" s="350">
        <f t="shared" si="2"/>
        <v>1</v>
      </c>
      <c r="I26" s="382" t="str">
        <f t="shared" si="3"/>
        <v/>
      </c>
      <c r="J26" s="382" t="str">
        <f t="shared" si="4"/>
        <v/>
      </c>
    </row>
    <row r="27" spans="1:10">
      <c r="A27" s="37">
        <v>18</v>
      </c>
      <c r="B27" s="6"/>
      <c r="C27" s="216"/>
      <c r="D27" s="6"/>
      <c r="E27" s="216"/>
      <c r="F27" s="16" t="str">
        <f t="shared" si="0"/>
        <v/>
      </c>
      <c r="G27" s="349" t="b">
        <f t="shared" si="1"/>
        <v>0</v>
      </c>
      <c r="H27" s="350">
        <f t="shared" si="2"/>
        <v>1</v>
      </c>
      <c r="I27" s="382" t="str">
        <f t="shared" si="3"/>
        <v/>
      </c>
      <c r="J27" s="382" t="str">
        <f t="shared" si="4"/>
        <v/>
      </c>
    </row>
    <row r="28" spans="1:10">
      <c r="A28" s="37">
        <v>19</v>
      </c>
      <c r="B28" s="6"/>
      <c r="C28" s="216"/>
      <c r="D28" s="6"/>
      <c r="E28" s="216"/>
      <c r="F28" s="16" t="str">
        <f t="shared" si="0"/>
        <v/>
      </c>
      <c r="G28" s="349" t="b">
        <f t="shared" si="1"/>
        <v>0</v>
      </c>
      <c r="H28" s="350">
        <f t="shared" si="2"/>
        <v>1</v>
      </c>
      <c r="I28" s="382" t="str">
        <f t="shared" si="3"/>
        <v/>
      </c>
      <c r="J28" s="382" t="str">
        <f t="shared" si="4"/>
        <v/>
      </c>
    </row>
    <row r="29" spans="1:10">
      <c r="A29" s="37">
        <v>20</v>
      </c>
      <c r="B29" s="6"/>
      <c r="C29" s="216"/>
      <c r="D29" s="6"/>
      <c r="E29" s="216"/>
      <c r="F29" s="16" t="str">
        <f t="shared" si="0"/>
        <v/>
      </c>
      <c r="G29" s="349" t="b">
        <f t="shared" si="1"/>
        <v>0</v>
      </c>
      <c r="H29" s="350">
        <f t="shared" si="2"/>
        <v>1</v>
      </c>
      <c r="I29" s="382" t="str">
        <f t="shared" si="3"/>
        <v/>
      </c>
      <c r="J29" s="382" t="str">
        <f t="shared" si="4"/>
        <v/>
      </c>
    </row>
    <row r="30" spans="1:10">
      <c r="A30" s="37">
        <v>21</v>
      </c>
      <c r="B30" s="6"/>
      <c r="C30" s="216"/>
      <c r="D30" s="6"/>
      <c r="E30" s="216"/>
      <c r="F30" s="16" t="str">
        <f t="shared" si="0"/>
        <v/>
      </c>
      <c r="G30" s="349" t="b">
        <f t="shared" si="1"/>
        <v>0</v>
      </c>
      <c r="H30" s="350">
        <f t="shared" si="2"/>
        <v>1</v>
      </c>
      <c r="I30" s="382" t="str">
        <f t="shared" si="3"/>
        <v/>
      </c>
      <c r="J30" s="382" t="str">
        <f t="shared" si="4"/>
        <v/>
      </c>
    </row>
    <row r="31" spans="1:10">
      <c r="A31" s="37">
        <v>22</v>
      </c>
      <c r="B31" s="6"/>
      <c r="C31" s="216"/>
      <c r="D31" s="6"/>
      <c r="E31" s="216"/>
      <c r="F31" s="16" t="str">
        <f t="shared" si="0"/>
        <v/>
      </c>
      <c r="G31" s="349" t="b">
        <f t="shared" si="1"/>
        <v>0</v>
      </c>
      <c r="H31" s="350">
        <f t="shared" si="2"/>
        <v>1</v>
      </c>
      <c r="I31" s="382" t="str">
        <f t="shared" si="3"/>
        <v/>
      </c>
      <c r="J31" s="382" t="str">
        <f t="shared" si="4"/>
        <v/>
      </c>
    </row>
    <row r="32" spans="1:10">
      <c r="A32" s="37">
        <v>23</v>
      </c>
      <c r="B32" s="6"/>
      <c r="C32" s="216"/>
      <c r="D32" s="6"/>
      <c r="E32" s="216"/>
      <c r="F32" s="16" t="str">
        <f t="shared" si="0"/>
        <v/>
      </c>
      <c r="G32" s="349" t="b">
        <f t="shared" si="1"/>
        <v>0</v>
      </c>
      <c r="H32" s="350">
        <f t="shared" si="2"/>
        <v>1</v>
      </c>
      <c r="I32" s="382" t="str">
        <f t="shared" si="3"/>
        <v/>
      </c>
      <c r="J32" s="382" t="str">
        <f t="shared" si="4"/>
        <v/>
      </c>
    </row>
    <row r="33" spans="1:10">
      <c r="A33" s="37">
        <v>24</v>
      </c>
      <c r="B33" s="6"/>
      <c r="C33" s="216"/>
      <c r="D33" s="6"/>
      <c r="E33" s="216"/>
      <c r="F33" s="16" t="str">
        <f t="shared" si="0"/>
        <v/>
      </c>
      <c r="G33" s="349" t="b">
        <f t="shared" si="1"/>
        <v>0</v>
      </c>
      <c r="H33" s="350">
        <f t="shared" si="2"/>
        <v>1</v>
      </c>
      <c r="I33" s="382" t="str">
        <f t="shared" si="3"/>
        <v/>
      </c>
      <c r="J33" s="382" t="str">
        <f t="shared" si="4"/>
        <v/>
      </c>
    </row>
    <row r="34" spans="1:10">
      <c r="A34" s="37">
        <v>25</v>
      </c>
      <c r="B34" s="6"/>
      <c r="C34" s="216"/>
      <c r="D34" s="6"/>
      <c r="E34" s="216"/>
      <c r="F34" s="16" t="str">
        <f t="shared" si="0"/>
        <v/>
      </c>
      <c r="G34" s="349" t="b">
        <f t="shared" si="1"/>
        <v>0</v>
      </c>
      <c r="H34" s="350">
        <f t="shared" si="2"/>
        <v>1</v>
      </c>
      <c r="I34" s="382" t="str">
        <f t="shared" si="3"/>
        <v/>
      </c>
      <c r="J34" s="382" t="str">
        <f t="shared" si="4"/>
        <v/>
      </c>
    </row>
    <row r="35" spans="1:10">
      <c r="A35" s="37">
        <v>26</v>
      </c>
      <c r="B35" s="6"/>
      <c r="C35" s="216"/>
      <c r="D35" s="6"/>
      <c r="E35" s="216"/>
      <c r="F35" s="16" t="str">
        <f t="shared" si="0"/>
        <v/>
      </c>
      <c r="G35" s="349" t="b">
        <f t="shared" si="1"/>
        <v>0</v>
      </c>
      <c r="H35" s="350">
        <f t="shared" si="2"/>
        <v>1</v>
      </c>
      <c r="I35" s="382" t="str">
        <f t="shared" si="3"/>
        <v/>
      </c>
      <c r="J35" s="382" t="str">
        <f t="shared" si="4"/>
        <v/>
      </c>
    </row>
    <row r="36" spans="1:10">
      <c r="A36" s="37">
        <v>27</v>
      </c>
      <c r="B36" s="6"/>
      <c r="C36" s="216"/>
      <c r="D36" s="6"/>
      <c r="E36" s="216"/>
      <c r="F36" s="16" t="str">
        <f t="shared" si="0"/>
        <v/>
      </c>
      <c r="G36" s="349" t="b">
        <f t="shared" si="1"/>
        <v>0</v>
      </c>
      <c r="H36" s="350">
        <f t="shared" si="2"/>
        <v>1</v>
      </c>
      <c r="I36" s="382" t="str">
        <f t="shared" si="3"/>
        <v/>
      </c>
      <c r="J36" s="382" t="str">
        <f t="shared" si="4"/>
        <v/>
      </c>
    </row>
    <row r="37" spans="1:10">
      <c r="A37" s="37">
        <v>28</v>
      </c>
      <c r="B37" s="6"/>
      <c r="C37" s="216"/>
      <c r="D37" s="6"/>
      <c r="E37" s="216"/>
      <c r="F37" s="16" t="str">
        <f t="shared" si="0"/>
        <v/>
      </c>
      <c r="G37" s="349" t="b">
        <f t="shared" si="1"/>
        <v>0</v>
      </c>
      <c r="H37" s="350">
        <f t="shared" si="2"/>
        <v>1</v>
      </c>
      <c r="I37" s="382" t="str">
        <f t="shared" si="3"/>
        <v/>
      </c>
      <c r="J37" s="382" t="str">
        <f t="shared" si="4"/>
        <v/>
      </c>
    </row>
    <row r="38" spans="1:10">
      <c r="A38" s="37">
        <v>29</v>
      </c>
      <c r="B38" s="6"/>
      <c r="C38" s="216"/>
      <c r="D38" s="6"/>
      <c r="E38" s="216"/>
      <c r="F38" s="16" t="str">
        <f t="shared" si="0"/>
        <v/>
      </c>
      <c r="G38" s="349" t="b">
        <f t="shared" si="1"/>
        <v>0</v>
      </c>
      <c r="H38" s="350">
        <f t="shared" si="2"/>
        <v>1</v>
      </c>
      <c r="I38" s="382" t="str">
        <f t="shared" si="3"/>
        <v/>
      </c>
      <c r="J38" s="382" t="str">
        <f t="shared" si="4"/>
        <v/>
      </c>
    </row>
    <row r="39" spans="1:10">
      <c r="A39" s="37">
        <v>30</v>
      </c>
      <c r="B39" s="6"/>
      <c r="C39" s="216"/>
      <c r="D39" s="6"/>
      <c r="E39" s="216"/>
      <c r="F39" s="16" t="str">
        <f t="shared" si="0"/>
        <v/>
      </c>
      <c r="G39" s="349" t="b">
        <f t="shared" si="1"/>
        <v>0</v>
      </c>
      <c r="H39" s="350">
        <f t="shared" si="2"/>
        <v>1</v>
      </c>
      <c r="I39" s="382" t="str">
        <f t="shared" si="3"/>
        <v/>
      </c>
      <c r="J39" s="382" t="str">
        <f t="shared" si="4"/>
        <v/>
      </c>
    </row>
    <row r="40" spans="1:10">
      <c r="A40" s="37">
        <v>31</v>
      </c>
      <c r="B40" s="6"/>
      <c r="C40" s="216"/>
      <c r="D40" s="6"/>
      <c r="E40" s="216"/>
      <c r="F40" s="16" t="str">
        <f t="shared" si="0"/>
        <v/>
      </c>
      <c r="G40" s="349" t="b">
        <f t="shared" si="1"/>
        <v>0</v>
      </c>
      <c r="H40" s="350">
        <f t="shared" si="2"/>
        <v>1</v>
      </c>
      <c r="I40" s="382" t="str">
        <f t="shared" si="3"/>
        <v/>
      </c>
      <c r="J40" s="382" t="str">
        <f t="shared" si="4"/>
        <v/>
      </c>
    </row>
    <row r="41" spans="1:10">
      <c r="A41" s="37">
        <v>32</v>
      </c>
      <c r="B41" s="6"/>
      <c r="C41" s="216"/>
      <c r="D41" s="6"/>
      <c r="E41" s="216"/>
      <c r="F41" s="16" t="str">
        <f t="shared" si="0"/>
        <v/>
      </c>
      <c r="G41" s="349" t="b">
        <f t="shared" si="1"/>
        <v>0</v>
      </c>
      <c r="H41" s="350">
        <f t="shared" si="2"/>
        <v>1</v>
      </c>
      <c r="I41" s="382" t="str">
        <f t="shared" si="3"/>
        <v/>
      </c>
      <c r="J41" s="382" t="str">
        <f t="shared" si="4"/>
        <v/>
      </c>
    </row>
    <row r="42" spans="1:10">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c r="A43" s="37">
        <v>34</v>
      </c>
      <c r="B43" s="6"/>
      <c r="C43" s="216"/>
      <c r="D43" s="6"/>
      <c r="E43" s="216"/>
      <c r="F43" s="16" t="str">
        <f t="shared" si="0"/>
        <v/>
      </c>
      <c r="G43" s="349" t="b">
        <f t="shared" si="1"/>
        <v>0</v>
      </c>
      <c r="H43" s="350">
        <f t="shared" si="5"/>
        <v>1</v>
      </c>
      <c r="I43" s="382" t="str">
        <f t="shared" si="3"/>
        <v/>
      </c>
      <c r="J43" s="382" t="str">
        <f t="shared" si="4"/>
        <v/>
      </c>
    </row>
    <row r="44" spans="1:10">
      <c r="A44" s="37">
        <v>35</v>
      </c>
      <c r="B44" s="6"/>
      <c r="C44" s="216"/>
      <c r="D44" s="6"/>
      <c r="E44" s="216"/>
      <c r="F44" s="16" t="str">
        <f t="shared" si="0"/>
        <v/>
      </c>
      <c r="G44" s="349" t="b">
        <f t="shared" si="1"/>
        <v>0</v>
      </c>
      <c r="H44" s="350">
        <f t="shared" si="5"/>
        <v>1</v>
      </c>
      <c r="I44" s="382" t="str">
        <f t="shared" si="3"/>
        <v/>
      </c>
      <c r="J44" s="382" t="str">
        <f t="shared" si="4"/>
        <v/>
      </c>
    </row>
    <row r="45" spans="1:10">
      <c r="A45" s="37">
        <v>36</v>
      </c>
      <c r="B45" s="6"/>
      <c r="C45" s="216"/>
      <c r="D45" s="6"/>
      <c r="E45" s="216"/>
      <c r="F45" s="16" t="str">
        <f t="shared" si="0"/>
        <v/>
      </c>
      <c r="G45" s="349" t="b">
        <f t="shared" si="1"/>
        <v>0</v>
      </c>
      <c r="H45" s="350">
        <f t="shared" si="5"/>
        <v>1</v>
      </c>
      <c r="I45" s="382" t="str">
        <f t="shared" si="3"/>
        <v/>
      </c>
      <c r="J45" s="382" t="str">
        <f t="shared" si="4"/>
        <v/>
      </c>
    </row>
    <row r="46" spans="1:10">
      <c r="A46" s="37">
        <v>37</v>
      </c>
      <c r="B46" s="6"/>
      <c r="C46" s="216"/>
      <c r="D46" s="6"/>
      <c r="E46" s="216"/>
      <c r="F46" s="16" t="str">
        <f t="shared" si="0"/>
        <v/>
      </c>
      <c r="G46" s="349" t="b">
        <f t="shared" si="1"/>
        <v>0</v>
      </c>
      <c r="H46" s="350">
        <f t="shared" si="5"/>
        <v>1</v>
      </c>
      <c r="I46" s="382" t="str">
        <f t="shared" si="3"/>
        <v/>
      </c>
      <c r="J46" s="382" t="str">
        <f t="shared" si="4"/>
        <v/>
      </c>
    </row>
    <row r="47" spans="1:10">
      <c r="A47" s="37">
        <v>38</v>
      </c>
      <c r="B47" s="6"/>
      <c r="C47" s="216"/>
      <c r="D47" s="6"/>
      <c r="E47" s="216"/>
      <c r="F47" s="16" t="str">
        <f t="shared" si="0"/>
        <v/>
      </c>
      <c r="G47" s="349" t="b">
        <f t="shared" si="1"/>
        <v>0</v>
      </c>
      <c r="H47" s="350">
        <f t="shared" si="5"/>
        <v>1</v>
      </c>
      <c r="I47" s="382" t="str">
        <f t="shared" si="3"/>
        <v/>
      </c>
      <c r="J47" s="382" t="str">
        <f t="shared" si="4"/>
        <v/>
      </c>
    </row>
    <row r="48" spans="1:10">
      <c r="A48" s="37">
        <v>39</v>
      </c>
      <c r="B48" s="6"/>
      <c r="C48" s="216"/>
      <c r="D48" s="6"/>
      <c r="E48" s="216"/>
      <c r="F48" s="16" t="str">
        <f t="shared" si="0"/>
        <v/>
      </c>
      <c r="G48" s="349" t="b">
        <f t="shared" si="1"/>
        <v>0</v>
      </c>
      <c r="H48" s="350">
        <f t="shared" si="5"/>
        <v>1</v>
      </c>
      <c r="I48" s="382" t="str">
        <f t="shared" si="3"/>
        <v/>
      </c>
      <c r="J48" s="382" t="str">
        <f t="shared" si="4"/>
        <v/>
      </c>
    </row>
    <row r="49" spans="1:10">
      <c r="A49" s="37">
        <v>40</v>
      </c>
      <c r="B49" s="6"/>
      <c r="C49" s="216"/>
      <c r="D49" s="6"/>
      <c r="E49" s="216"/>
      <c r="F49" s="16" t="str">
        <f t="shared" si="0"/>
        <v/>
      </c>
      <c r="G49" s="349" t="b">
        <f t="shared" si="1"/>
        <v>0</v>
      </c>
      <c r="H49" s="350">
        <f t="shared" si="5"/>
        <v>1</v>
      </c>
      <c r="I49" s="382" t="str">
        <f t="shared" si="3"/>
        <v/>
      </c>
      <c r="J49" s="382" t="str">
        <f t="shared" si="4"/>
        <v/>
      </c>
    </row>
    <row r="50" spans="1:10">
      <c r="A50" s="37">
        <v>41</v>
      </c>
      <c r="B50" s="6"/>
      <c r="C50" s="216"/>
      <c r="D50" s="6"/>
      <c r="E50" s="216"/>
      <c r="F50" s="16" t="str">
        <f t="shared" si="0"/>
        <v/>
      </c>
      <c r="G50" s="349" t="b">
        <f t="shared" si="1"/>
        <v>0</v>
      </c>
      <c r="H50" s="350">
        <f t="shared" si="5"/>
        <v>1</v>
      </c>
      <c r="I50" s="382" t="str">
        <f t="shared" si="3"/>
        <v/>
      </c>
      <c r="J50" s="382" t="str">
        <f t="shared" si="4"/>
        <v/>
      </c>
    </row>
    <row r="51" spans="1:10">
      <c r="A51" s="37">
        <v>42</v>
      </c>
      <c r="B51" s="6"/>
      <c r="C51" s="216"/>
      <c r="D51" s="6"/>
      <c r="E51" s="216"/>
      <c r="F51" s="16" t="str">
        <f t="shared" si="0"/>
        <v/>
      </c>
      <c r="G51" s="349" t="b">
        <f t="shared" si="1"/>
        <v>0</v>
      </c>
      <c r="H51" s="350">
        <f t="shared" si="5"/>
        <v>1</v>
      </c>
      <c r="I51" s="382" t="str">
        <f t="shared" si="3"/>
        <v/>
      </c>
      <c r="J51" s="382" t="str">
        <f t="shared" si="4"/>
        <v/>
      </c>
    </row>
    <row r="52" spans="1:10">
      <c r="A52" s="37">
        <v>43</v>
      </c>
      <c r="B52" s="6"/>
      <c r="C52" s="216"/>
      <c r="D52" s="6"/>
      <c r="E52" s="216"/>
      <c r="F52" s="16" t="str">
        <f t="shared" si="0"/>
        <v/>
      </c>
      <c r="G52" s="349" t="b">
        <f t="shared" si="1"/>
        <v>0</v>
      </c>
      <c r="H52" s="350">
        <f t="shared" si="5"/>
        <v>1</v>
      </c>
      <c r="I52" s="382" t="str">
        <f t="shared" si="3"/>
        <v/>
      </c>
      <c r="J52" s="382" t="str">
        <f t="shared" si="4"/>
        <v/>
      </c>
    </row>
    <row r="53" spans="1:10">
      <c r="A53" s="37">
        <v>44</v>
      </c>
      <c r="B53" s="6"/>
      <c r="C53" s="216"/>
      <c r="D53" s="6"/>
      <c r="E53" s="216"/>
      <c r="F53" s="16" t="str">
        <f t="shared" si="0"/>
        <v/>
      </c>
      <c r="G53" s="349" t="b">
        <f t="shared" si="1"/>
        <v>0</v>
      </c>
      <c r="H53" s="350">
        <f t="shared" si="5"/>
        <v>1</v>
      </c>
      <c r="I53" s="382" t="str">
        <f t="shared" si="3"/>
        <v/>
      </c>
      <c r="J53" s="382" t="str">
        <f t="shared" si="4"/>
        <v/>
      </c>
    </row>
    <row r="54" spans="1:10">
      <c r="A54" s="37">
        <v>45</v>
      </c>
      <c r="B54" s="6"/>
      <c r="C54" s="216"/>
      <c r="D54" s="6"/>
      <c r="E54" s="216"/>
      <c r="F54" s="16" t="str">
        <f t="shared" si="0"/>
        <v/>
      </c>
      <c r="G54" s="349" t="b">
        <f t="shared" si="1"/>
        <v>0</v>
      </c>
      <c r="H54" s="350">
        <f t="shared" si="5"/>
        <v>1</v>
      </c>
      <c r="I54" s="382" t="str">
        <f t="shared" si="3"/>
        <v/>
      </c>
      <c r="J54" s="382" t="str">
        <f t="shared" si="4"/>
        <v/>
      </c>
    </row>
    <row r="55" spans="1:10">
      <c r="A55" s="37">
        <v>46</v>
      </c>
      <c r="B55" s="6"/>
      <c r="C55" s="216"/>
      <c r="D55" s="6"/>
      <c r="E55" s="216"/>
      <c r="F55" s="16" t="str">
        <f t="shared" si="0"/>
        <v/>
      </c>
      <c r="G55" s="349" t="b">
        <f t="shared" si="1"/>
        <v>0</v>
      </c>
      <c r="H55" s="350">
        <f t="shared" si="5"/>
        <v>1</v>
      </c>
      <c r="I55" s="382" t="str">
        <f t="shared" si="3"/>
        <v/>
      </c>
      <c r="J55" s="382" t="str">
        <f t="shared" si="4"/>
        <v/>
      </c>
    </row>
    <row r="56" spans="1:10">
      <c r="A56" s="37">
        <v>47</v>
      </c>
      <c r="B56" s="6"/>
      <c r="C56" s="216"/>
      <c r="D56" s="6"/>
      <c r="E56" s="216"/>
      <c r="F56" s="16" t="str">
        <f t="shared" si="0"/>
        <v/>
      </c>
      <c r="G56" s="349" t="b">
        <f t="shared" si="1"/>
        <v>0</v>
      </c>
      <c r="H56" s="350">
        <f t="shared" si="5"/>
        <v>1</v>
      </c>
      <c r="I56" s="382" t="str">
        <f t="shared" si="3"/>
        <v/>
      </c>
      <c r="J56" s="382" t="str">
        <f t="shared" si="4"/>
        <v/>
      </c>
    </row>
    <row r="57" spans="1:10">
      <c r="A57" s="37">
        <v>48</v>
      </c>
      <c r="B57" s="6"/>
      <c r="C57" s="216"/>
      <c r="D57" s="6"/>
      <c r="E57" s="216"/>
      <c r="F57" s="16" t="str">
        <f t="shared" si="0"/>
        <v/>
      </c>
      <c r="G57" s="349" t="b">
        <f t="shared" si="1"/>
        <v>0</v>
      </c>
      <c r="H57" s="350">
        <f t="shared" si="5"/>
        <v>1</v>
      </c>
      <c r="I57" s="382" t="str">
        <f t="shared" si="3"/>
        <v/>
      </c>
      <c r="J57" s="382" t="str">
        <f t="shared" si="4"/>
        <v/>
      </c>
    </row>
    <row r="58" spans="1:10">
      <c r="A58" s="37">
        <v>49</v>
      </c>
      <c r="B58" s="6"/>
      <c r="C58" s="216"/>
      <c r="D58" s="6"/>
      <c r="E58" s="216"/>
      <c r="F58" s="16" t="str">
        <f t="shared" si="0"/>
        <v/>
      </c>
      <c r="G58" s="349" t="b">
        <f t="shared" si="1"/>
        <v>0</v>
      </c>
      <c r="H58" s="350">
        <f t="shared" si="5"/>
        <v>1</v>
      </c>
      <c r="I58" s="382" t="str">
        <f t="shared" si="3"/>
        <v/>
      </c>
      <c r="J58" s="382" t="str">
        <f t="shared" si="4"/>
        <v/>
      </c>
    </row>
    <row r="59" spans="1:10">
      <c r="A59" s="37">
        <v>50</v>
      </c>
      <c r="B59" s="6"/>
      <c r="C59" s="216"/>
      <c r="D59" s="6"/>
      <c r="E59" s="216"/>
      <c r="F59" s="16" t="str">
        <f t="shared" si="0"/>
        <v/>
      </c>
      <c r="G59" s="349" t="b">
        <f t="shared" si="1"/>
        <v>0</v>
      </c>
      <c r="H59" s="350">
        <f t="shared" si="5"/>
        <v>1</v>
      </c>
      <c r="I59" s="382" t="str">
        <f t="shared" si="3"/>
        <v/>
      </c>
      <c r="J59" s="382" t="str">
        <f t="shared" si="4"/>
        <v/>
      </c>
    </row>
    <row r="60" spans="1:10">
      <c r="A60" s="37">
        <v>51</v>
      </c>
      <c r="B60" s="6"/>
      <c r="C60" s="216"/>
      <c r="D60" s="6"/>
      <c r="E60" s="216"/>
      <c r="F60" s="16" t="str">
        <f t="shared" si="0"/>
        <v/>
      </c>
      <c r="G60" s="349" t="b">
        <f t="shared" si="1"/>
        <v>0</v>
      </c>
      <c r="H60" s="350">
        <f t="shared" si="5"/>
        <v>1</v>
      </c>
      <c r="I60" s="382" t="str">
        <f t="shared" si="3"/>
        <v/>
      </c>
      <c r="J60" s="382" t="str">
        <f t="shared" si="4"/>
        <v/>
      </c>
    </row>
    <row r="61" spans="1:10">
      <c r="A61" s="37">
        <v>52</v>
      </c>
      <c r="B61" s="6"/>
      <c r="C61" s="216"/>
      <c r="D61" s="6"/>
      <c r="E61" s="216"/>
      <c r="F61" s="16" t="str">
        <f t="shared" si="0"/>
        <v/>
      </c>
      <c r="G61" s="349" t="b">
        <f t="shared" si="1"/>
        <v>0</v>
      </c>
      <c r="H61" s="350">
        <f t="shared" si="5"/>
        <v>1</v>
      </c>
      <c r="I61" s="382" t="str">
        <f t="shared" si="3"/>
        <v/>
      </c>
      <c r="J61" s="382" t="str">
        <f t="shared" si="4"/>
        <v/>
      </c>
    </row>
    <row r="62" spans="1:10">
      <c r="A62" s="37">
        <v>53</v>
      </c>
      <c r="B62" s="6"/>
      <c r="C62" s="216"/>
      <c r="D62" s="6"/>
      <c r="E62" s="216"/>
      <c r="F62" s="16" t="str">
        <f t="shared" si="0"/>
        <v/>
      </c>
      <c r="G62" s="349" t="b">
        <f t="shared" si="1"/>
        <v>0</v>
      </c>
      <c r="H62" s="350">
        <f t="shared" si="5"/>
        <v>1</v>
      </c>
      <c r="I62" s="382" t="str">
        <f t="shared" si="3"/>
        <v/>
      </c>
      <c r="J62" s="382" t="str">
        <f t="shared" si="4"/>
        <v/>
      </c>
    </row>
    <row r="63" spans="1:10">
      <c r="A63" s="37">
        <v>54</v>
      </c>
      <c r="B63" s="6"/>
      <c r="C63" s="216"/>
      <c r="D63" s="6"/>
      <c r="E63" s="216"/>
      <c r="F63" s="16" t="str">
        <f t="shared" si="0"/>
        <v/>
      </c>
      <c r="G63" s="349" t="b">
        <f t="shared" si="1"/>
        <v>0</v>
      </c>
      <c r="H63" s="350">
        <f t="shared" si="5"/>
        <v>1</v>
      </c>
      <c r="I63" s="382" t="str">
        <f t="shared" si="3"/>
        <v/>
      </c>
      <c r="J63" s="382" t="str">
        <f t="shared" si="4"/>
        <v/>
      </c>
    </row>
    <row r="64" spans="1:10">
      <c r="A64" s="37">
        <v>55</v>
      </c>
      <c r="B64" s="6"/>
      <c r="C64" s="216"/>
      <c r="D64" s="6"/>
      <c r="E64" s="216"/>
      <c r="F64" s="16" t="str">
        <f t="shared" si="0"/>
        <v/>
      </c>
      <c r="G64" s="349" t="b">
        <f t="shared" si="1"/>
        <v>0</v>
      </c>
      <c r="H64" s="350">
        <f t="shared" si="5"/>
        <v>1</v>
      </c>
      <c r="I64" s="382" t="str">
        <f t="shared" si="3"/>
        <v/>
      </c>
      <c r="J64" s="382" t="str">
        <f t="shared" si="4"/>
        <v/>
      </c>
    </row>
    <row r="65" spans="1:10">
      <c r="A65" s="37">
        <v>56</v>
      </c>
      <c r="B65" s="6"/>
      <c r="C65" s="216"/>
      <c r="D65" s="6"/>
      <c r="E65" s="216"/>
      <c r="F65" s="16" t="str">
        <f t="shared" si="0"/>
        <v/>
      </c>
      <c r="G65" s="349" t="b">
        <f t="shared" si="1"/>
        <v>0</v>
      </c>
      <c r="H65" s="350">
        <f t="shared" si="5"/>
        <v>1</v>
      </c>
      <c r="I65" s="382" t="str">
        <f t="shared" si="3"/>
        <v/>
      </c>
      <c r="J65" s="382" t="str">
        <f t="shared" si="4"/>
        <v/>
      </c>
    </row>
    <row r="66" spans="1:10">
      <c r="A66" s="37">
        <v>57</v>
      </c>
      <c r="B66" s="6"/>
      <c r="C66" s="216"/>
      <c r="D66" s="6"/>
      <c r="E66" s="216"/>
      <c r="F66" s="16" t="str">
        <f t="shared" si="0"/>
        <v/>
      </c>
      <c r="G66" s="349" t="b">
        <f t="shared" si="1"/>
        <v>0</v>
      </c>
      <c r="H66" s="350">
        <f t="shared" si="5"/>
        <v>1</v>
      </c>
      <c r="I66" s="382" t="str">
        <f t="shared" si="3"/>
        <v/>
      </c>
      <c r="J66" s="382" t="str">
        <f t="shared" si="4"/>
        <v/>
      </c>
    </row>
    <row r="67" spans="1:10">
      <c r="A67" s="37">
        <v>58</v>
      </c>
      <c r="B67" s="6"/>
      <c r="C67" s="216"/>
      <c r="D67" s="6"/>
      <c r="E67" s="216"/>
      <c r="F67" s="16" t="str">
        <f t="shared" si="0"/>
        <v/>
      </c>
      <c r="G67" s="349" t="b">
        <f t="shared" si="1"/>
        <v>0</v>
      </c>
      <c r="H67" s="350">
        <f t="shared" si="5"/>
        <v>1</v>
      </c>
      <c r="I67" s="382" t="str">
        <f t="shared" si="3"/>
        <v/>
      </c>
      <c r="J67" s="382" t="str">
        <f t="shared" si="4"/>
        <v/>
      </c>
    </row>
    <row r="68" spans="1:10">
      <c r="A68" s="37">
        <v>59</v>
      </c>
      <c r="B68" s="6"/>
      <c r="C68" s="216"/>
      <c r="D68" s="6"/>
      <c r="E68" s="216"/>
      <c r="F68" s="16" t="str">
        <f t="shared" si="0"/>
        <v/>
      </c>
      <c r="G68" s="349" t="b">
        <f t="shared" si="1"/>
        <v>0</v>
      </c>
      <c r="H68" s="350">
        <f t="shared" si="5"/>
        <v>1</v>
      </c>
      <c r="I68" s="382" t="str">
        <f t="shared" si="3"/>
        <v/>
      </c>
      <c r="J68" s="382" t="str">
        <f t="shared" si="4"/>
        <v/>
      </c>
    </row>
    <row r="69" spans="1:10">
      <c r="A69" s="37">
        <v>60</v>
      </c>
      <c r="B69" s="6"/>
      <c r="C69" s="216"/>
      <c r="D69" s="6"/>
      <c r="E69" s="216"/>
      <c r="F69" s="16" t="str">
        <f t="shared" si="0"/>
        <v/>
      </c>
      <c r="G69" s="349" t="b">
        <f t="shared" si="1"/>
        <v>0</v>
      </c>
      <c r="H69" s="350">
        <f t="shared" si="5"/>
        <v>1</v>
      </c>
      <c r="I69" s="382" t="str">
        <f t="shared" si="3"/>
        <v/>
      </c>
      <c r="J69" s="382" t="str">
        <f t="shared" si="4"/>
        <v/>
      </c>
    </row>
    <row r="70" spans="1:10">
      <c r="A70" s="37">
        <v>61</v>
      </c>
      <c r="B70" s="6"/>
      <c r="C70" s="216"/>
      <c r="D70" s="6"/>
      <c r="E70" s="216"/>
      <c r="F70" s="16" t="str">
        <f t="shared" si="0"/>
        <v/>
      </c>
      <c r="G70" s="349" t="b">
        <f t="shared" si="1"/>
        <v>0</v>
      </c>
      <c r="H70" s="350">
        <f t="shared" si="5"/>
        <v>1</v>
      </c>
      <c r="I70" s="382" t="str">
        <f t="shared" si="3"/>
        <v/>
      </c>
      <c r="J70" s="382" t="str">
        <f t="shared" si="4"/>
        <v/>
      </c>
    </row>
    <row r="71" spans="1:10">
      <c r="A71" s="37">
        <v>62</v>
      </c>
      <c r="B71" s="6"/>
      <c r="C71" s="216"/>
      <c r="D71" s="6"/>
      <c r="E71" s="216"/>
      <c r="F71" s="16" t="str">
        <f t="shared" si="0"/>
        <v/>
      </c>
      <c r="G71" s="349" t="b">
        <f t="shared" si="1"/>
        <v>0</v>
      </c>
      <c r="H71" s="350">
        <f t="shared" si="5"/>
        <v>1</v>
      </c>
      <c r="I71" s="382" t="str">
        <f t="shared" si="3"/>
        <v/>
      </c>
      <c r="J71" s="382" t="str">
        <f t="shared" si="4"/>
        <v/>
      </c>
    </row>
    <row r="72" spans="1:10">
      <c r="A72" s="37">
        <v>63</v>
      </c>
      <c r="B72" s="6"/>
      <c r="C72" s="216"/>
      <c r="D72" s="6"/>
      <c r="E72" s="216"/>
      <c r="F72" s="16" t="str">
        <f t="shared" si="0"/>
        <v/>
      </c>
      <c r="G72" s="349" t="b">
        <f t="shared" si="1"/>
        <v>0</v>
      </c>
      <c r="H72" s="350">
        <f t="shared" si="5"/>
        <v>1</v>
      </c>
      <c r="I72" s="382" t="str">
        <f t="shared" si="3"/>
        <v/>
      </c>
      <c r="J72" s="382" t="str">
        <f t="shared" si="4"/>
        <v/>
      </c>
    </row>
    <row r="73" spans="1:10">
      <c r="A73" s="37">
        <v>64</v>
      </c>
      <c r="B73" s="6"/>
      <c r="C73" s="216"/>
      <c r="D73" s="6"/>
      <c r="E73" s="216"/>
      <c r="F73" s="16" t="str">
        <f t="shared" si="0"/>
        <v/>
      </c>
      <c r="G73" s="349" t="b">
        <f t="shared" si="1"/>
        <v>0</v>
      </c>
      <c r="H73" s="350">
        <f t="shared" si="5"/>
        <v>1</v>
      </c>
      <c r="I73" s="382" t="str">
        <f t="shared" si="3"/>
        <v/>
      </c>
      <c r="J73" s="382" t="str">
        <f t="shared" si="4"/>
        <v/>
      </c>
    </row>
    <row r="74" spans="1:10">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c r="A75" s="37">
        <v>66</v>
      </c>
      <c r="B75" s="6"/>
      <c r="C75" s="216"/>
      <c r="D75" s="6"/>
      <c r="E75" s="216"/>
      <c r="F75" s="16" t="str">
        <f t="shared" si="6"/>
        <v/>
      </c>
      <c r="G75" s="349" t="b">
        <f t="shared" si="7"/>
        <v>0</v>
      </c>
      <c r="H75" s="350">
        <f t="shared" si="8"/>
        <v>1</v>
      </c>
      <c r="I75" s="382" t="str">
        <f t="shared" si="9"/>
        <v/>
      </c>
      <c r="J75" s="382" t="str">
        <f t="shared" si="10"/>
        <v/>
      </c>
    </row>
    <row r="76" spans="1:10">
      <c r="A76" s="37">
        <v>67</v>
      </c>
      <c r="B76" s="6"/>
      <c r="C76" s="216"/>
      <c r="D76" s="6"/>
      <c r="E76" s="216"/>
      <c r="F76" s="16" t="str">
        <f t="shared" si="6"/>
        <v/>
      </c>
      <c r="G76" s="349" t="b">
        <f t="shared" si="7"/>
        <v>0</v>
      </c>
      <c r="H76" s="350">
        <f t="shared" si="8"/>
        <v>1</v>
      </c>
      <c r="I76" s="382" t="str">
        <f t="shared" si="9"/>
        <v/>
      </c>
      <c r="J76" s="382" t="str">
        <f t="shared" si="10"/>
        <v/>
      </c>
    </row>
    <row r="77" spans="1:10">
      <c r="A77" s="37">
        <v>68</v>
      </c>
      <c r="B77" s="6"/>
      <c r="C77" s="216"/>
      <c r="D77" s="6"/>
      <c r="E77" s="216"/>
      <c r="F77" s="16" t="str">
        <f t="shared" si="6"/>
        <v/>
      </c>
      <c r="G77" s="349" t="b">
        <f t="shared" si="7"/>
        <v>0</v>
      </c>
      <c r="H77" s="350">
        <f t="shared" si="8"/>
        <v>1</v>
      </c>
      <c r="I77" s="382" t="str">
        <f t="shared" si="9"/>
        <v/>
      </c>
      <c r="J77" s="382" t="str">
        <f t="shared" si="10"/>
        <v/>
      </c>
    </row>
    <row r="78" spans="1:10">
      <c r="A78" s="37">
        <v>69</v>
      </c>
      <c r="B78" s="6"/>
      <c r="C78" s="216"/>
      <c r="D78" s="6"/>
      <c r="E78" s="216"/>
      <c r="F78" s="16" t="str">
        <f t="shared" si="6"/>
        <v/>
      </c>
      <c r="G78" s="349" t="b">
        <f t="shared" si="7"/>
        <v>0</v>
      </c>
      <c r="H78" s="350">
        <f t="shared" si="8"/>
        <v>1</v>
      </c>
      <c r="I78" s="382" t="str">
        <f t="shared" si="9"/>
        <v/>
      </c>
      <c r="J78" s="382" t="str">
        <f t="shared" si="10"/>
        <v/>
      </c>
    </row>
    <row r="79" spans="1:10">
      <c r="A79" s="37">
        <v>70</v>
      </c>
      <c r="B79" s="6"/>
      <c r="C79" s="216"/>
      <c r="D79" s="6"/>
      <c r="E79" s="216"/>
      <c r="F79" s="16" t="str">
        <f t="shared" si="6"/>
        <v/>
      </c>
      <c r="G79" s="349" t="b">
        <f t="shared" si="7"/>
        <v>0</v>
      </c>
      <c r="H79" s="350">
        <f t="shared" si="8"/>
        <v>1</v>
      </c>
      <c r="I79" s="382" t="str">
        <f t="shared" si="9"/>
        <v/>
      </c>
      <c r="J79" s="382" t="str">
        <f t="shared" si="10"/>
        <v/>
      </c>
    </row>
    <row r="80" spans="1:10">
      <c r="A80" s="37">
        <v>71</v>
      </c>
      <c r="B80" s="6"/>
      <c r="C80" s="216"/>
      <c r="D80" s="6"/>
      <c r="E80" s="216"/>
      <c r="F80" s="16" t="str">
        <f t="shared" si="6"/>
        <v/>
      </c>
      <c r="G80" s="349" t="b">
        <f t="shared" si="7"/>
        <v>0</v>
      </c>
      <c r="H80" s="350">
        <f t="shared" si="8"/>
        <v>1</v>
      </c>
      <c r="I80" s="382" t="str">
        <f t="shared" si="9"/>
        <v/>
      </c>
      <c r="J80" s="382" t="str">
        <f t="shared" si="10"/>
        <v/>
      </c>
    </row>
    <row r="81" spans="1:10">
      <c r="A81" s="37">
        <v>72</v>
      </c>
      <c r="B81" s="6"/>
      <c r="C81" s="216"/>
      <c r="D81" s="6"/>
      <c r="E81" s="216"/>
      <c r="F81" s="16" t="str">
        <f t="shared" si="6"/>
        <v/>
      </c>
      <c r="G81" s="349" t="b">
        <f t="shared" si="7"/>
        <v>0</v>
      </c>
      <c r="H81" s="350">
        <f t="shared" si="8"/>
        <v>1</v>
      </c>
      <c r="I81" s="382" t="str">
        <f t="shared" si="9"/>
        <v/>
      </c>
      <c r="J81" s="382" t="str">
        <f t="shared" si="10"/>
        <v/>
      </c>
    </row>
    <row r="82" spans="1:10">
      <c r="A82" s="37">
        <v>73</v>
      </c>
      <c r="B82" s="6"/>
      <c r="C82" s="216"/>
      <c r="D82" s="6"/>
      <c r="E82" s="216"/>
      <c r="F82" s="16" t="str">
        <f t="shared" si="6"/>
        <v/>
      </c>
      <c r="G82" s="349" t="b">
        <f t="shared" si="7"/>
        <v>0</v>
      </c>
      <c r="H82" s="350">
        <f t="shared" si="8"/>
        <v>1</v>
      </c>
      <c r="I82" s="382" t="str">
        <f t="shared" si="9"/>
        <v/>
      </c>
      <c r="J82" s="382" t="str">
        <f t="shared" si="10"/>
        <v/>
      </c>
    </row>
    <row r="83" spans="1:10">
      <c r="A83" s="37">
        <v>74</v>
      </c>
      <c r="B83" s="6"/>
      <c r="C83" s="216"/>
      <c r="D83" s="6"/>
      <c r="E83" s="216"/>
      <c r="F83" s="16" t="str">
        <f t="shared" si="6"/>
        <v/>
      </c>
      <c r="G83" s="349" t="b">
        <f t="shared" si="7"/>
        <v>0</v>
      </c>
      <c r="H83" s="350">
        <f t="shared" si="8"/>
        <v>1</v>
      </c>
      <c r="I83" s="382" t="str">
        <f t="shared" si="9"/>
        <v/>
      </c>
      <c r="J83" s="382" t="str">
        <f t="shared" si="10"/>
        <v/>
      </c>
    </row>
    <row r="84" spans="1:10">
      <c r="A84" s="37">
        <v>75</v>
      </c>
      <c r="B84" s="6"/>
      <c r="C84" s="216"/>
      <c r="D84" s="6"/>
      <c r="E84" s="216"/>
      <c r="F84" s="16" t="str">
        <f t="shared" si="6"/>
        <v/>
      </c>
      <c r="G84" s="349" t="b">
        <f t="shared" si="7"/>
        <v>0</v>
      </c>
      <c r="H84" s="350">
        <f t="shared" si="8"/>
        <v>1</v>
      </c>
      <c r="I84" s="382" t="str">
        <f t="shared" si="9"/>
        <v/>
      </c>
      <c r="J84" s="382" t="str">
        <f t="shared" si="10"/>
        <v/>
      </c>
    </row>
    <row r="85" spans="1:10">
      <c r="A85" s="37">
        <v>76</v>
      </c>
      <c r="B85" s="6"/>
      <c r="C85" s="216"/>
      <c r="D85" s="6"/>
      <c r="E85" s="216"/>
      <c r="F85" s="16" t="str">
        <f t="shared" si="6"/>
        <v/>
      </c>
      <c r="G85" s="349" t="b">
        <f t="shared" si="7"/>
        <v>0</v>
      </c>
      <c r="H85" s="350">
        <f t="shared" si="8"/>
        <v>1</v>
      </c>
      <c r="I85" s="382" t="str">
        <f t="shared" si="9"/>
        <v/>
      </c>
      <c r="J85" s="382" t="str">
        <f t="shared" si="10"/>
        <v/>
      </c>
    </row>
    <row r="86" spans="1:10">
      <c r="A86" s="37">
        <v>77</v>
      </c>
      <c r="B86" s="6"/>
      <c r="C86" s="216"/>
      <c r="D86" s="6"/>
      <c r="E86" s="216"/>
      <c r="F86" s="16" t="str">
        <f t="shared" si="6"/>
        <v/>
      </c>
      <c r="G86" s="349" t="b">
        <f t="shared" si="7"/>
        <v>0</v>
      </c>
      <c r="H86" s="350">
        <f t="shared" si="8"/>
        <v>1</v>
      </c>
      <c r="I86" s="382" t="str">
        <f t="shared" si="9"/>
        <v/>
      </c>
      <c r="J86" s="382" t="str">
        <f t="shared" si="10"/>
        <v/>
      </c>
    </row>
    <row r="87" spans="1:10">
      <c r="A87" s="37">
        <v>78</v>
      </c>
      <c r="B87" s="6"/>
      <c r="C87" s="216"/>
      <c r="D87" s="6"/>
      <c r="E87" s="216"/>
      <c r="F87" s="16" t="str">
        <f t="shared" si="6"/>
        <v/>
      </c>
      <c r="G87" s="349" t="b">
        <f t="shared" si="7"/>
        <v>0</v>
      </c>
      <c r="H87" s="350">
        <f t="shared" si="8"/>
        <v>1</v>
      </c>
      <c r="I87" s="382" t="str">
        <f t="shared" si="9"/>
        <v/>
      </c>
      <c r="J87" s="382" t="str">
        <f t="shared" si="10"/>
        <v/>
      </c>
    </row>
    <row r="88" spans="1:10">
      <c r="A88" s="37">
        <v>79</v>
      </c>
      <c r="B88" s="6"/>
      <c r="C88" s="216"/>
      <c r="D88" s="6"/>
      <c r="E88" s="216"/>
      <c r="F88" s="16" t="str">
        <f t="shared" si="6"/>
        <v/>
      </c>
      <c r="G88" s="349" t="b">
        <f t="shared" si="7"/>
        <v>0</v>
      </c>
      <c r="H88" s="350">
        <f t="shared" si="8"/>
        <v>1</v>
      </c>
      <c r="I88" s="382" t="str">
        <f t="shared" si="9"/>
        <v/>
      </c>
      <c r="J88" s="382" t="str">
        <f t="shared" si="10"/>
        <v/>
      </c>
    </row>
    <row r="89" spans="1:10">
      <c r="A89" s="37">
        <v>80</v>
      </c>
      <c r="B89" s="6"/>
      <c r="C89" s="216"/>
      <c r="D89" s="6"/>
      <c r="E89" s="216"/>
      <c r="F89" s="16" t="str">
        <f t="shared" si="6"/>
        <v/>
      </c>
      <c r="G89" s="349" t="b">
        <f t="shared" si="7"/>
        <v>0</v>
      </c>
      <c r="H89" s="350">
        <f t="shared" si="8"/>
        <v>1</v>
      </c>
      <c r="I89" s="382" t="str">
        <f t="shared" si="9"/>
        <v/>
      </c>
      <c r="J89" s="382" t="str">
        <f t="shared" si="10"/>
        <v/>
      </c>
    </row>
    <row r="90" spans="1:10">
      <c r="A90" s="37">
        <v>81</v>
      </c>
      <c r="B90" s="6"/>
      <c r="C90" s="216"/>
      <c r="D90" s="6"/>
      <c r="E90" s="216"/>
      <c r="F90" s="16" t="str">
        <f t="shared" si="6"/>
        <v/>
      </c>
      <c r="G90" s="349" t="b">
        <f t="shared" si="7"/>
        <v>0</v>
      </c>
      <c r="H90" s="350">
        <f t="shared" si="8"/>
        <v>1</v>
      </c>
      <c r="I90" s="382" t="str">
        <f t="shared" si="9"/>
        <v/>
      </c>
      <c r="J90" s="382" t="str">
        <f t="shared" si="10"/>
        <v/>
      </c>
    </row>
    <row r="91" spans="1:10">
      <c r="A91" s="37">
        <v>82</v>
      </c>
      <c r="B91" s="6"/>
      <c r="C91" s="216"/>
      <c r="D91" s="6"/>
      <c r="E91" s="216"/>
      <c r="F91" s="16" t="str">
        <f t="shared" si="6"/>
        <v/>
      </c>
      <c r="G91" s="349" t="b">
        <f t="shared" si="7"/>
        <v>0</v>
      </c>
      <c r="H91" s="350">
        <f t="shared" si="8"/>
        <v>1</v>
      </c>
      <c r="I91" s="382" t="str">
        <f t="shared" si="9"/>
        <v/>
      </c>
      <c r="J91" s="382" t="str">
        <f t="shared" si="10"/>
        <v/>
      </c>
    </row>
    <row r="92" spans="1:10">
      <c r="A92" s="37">
        <v>83</v>
      </c>
      <c r="B92" s="6"/>
      <c r="C92" s="216"/>
      <c r="D92" s="6"/>
      <c r="E92" s="216"/>
      <c r="F92" s="16" t="str">
        <f t="shared" si="6"/>
        <v/>
      </c>
      <c r="G92" s="349" t="b">
        <f t="shared" si="7"/>
        <v>0</v>
      </c>
      <c r="H92" s="350">
        <f t="shared" si="8"/>
        <v>1</v>
      </c>
      <c r="I92" s="382" t="str">
        <f t="shared" si="9"/>
        <v/>
      </c>
      <c r="J92" s="382" t="str">
        <f t="shared" si="10"/>
        <v/>
      </c>
    </row>
    <row r="93" spans="1:10">
      <c r="A93" s="37">
        <v>84</v>
      </c>
      <c r="B93" s="6"/>
      <c r="C93" s="216"/>
      <c r="D93" s="6"/>
      <c r="E93" s="216"/>
      <c r="F93" s="16" t="str">
        <f t="shared" si="6"/>
        <v/>
      </c>
      <c r="G93" s="349" t="b">
        <f t="shared" si="7"/>
        <v>0</v>
      </c>
      <c r="H93" s="350">
        <f t="shared" si="8"/>
        <v>1</v>
      </c>
      <c r="I93" s="382" t="str">
        <f t="shared" si="9"/>
        <v/>
      </c>
      <c r="J93" s="382" t="str">
        <f t="shared" si="10"/>
        <v/>
      </c>
    </row>
    <row r="94" spans="1:10">
      <c r="A94" s="37">
        <v>85</v>
      </c>
      <c r="B94" s="6"/>
      <c r="C94" s="216"/>
      <c r="D94" s="6"/>
      <c r="E94" s="216"/>
      <c r="F94" s="16" t="str">
        <f t="shared" si="6"/>
        <v/>
      </c>
      <c r="G94" s="349" t="b">
        <f t="shared" si="7"/>
        <v>0</v>
      </c>
      <c r="H94" s="350">
        <f t="shared" si="8"/>
        <v>1</v>
      </c>
      <c r="I94" s="382" t="str">
        <f t="shared" si="9"/>
        <v/>
      </c>
      <c r="J94" s="382" t="str">
        <f t="shared" si="10"/>
        <v/>
      </c>
    </row>
    <row r="95" spans="1:10">
      <c r="A95" s="37">
        <v>86</v>
      </c>
      <c r="B95" s="6"/>
      <c r="C95" s="216"/>
      <c r="D95" s="6"/>
      <c r="E95" s="216"/>
      <c r="F95" s="16" t="str">
        <f t="shared" si="6"/>
        <v/>
      </c>
      <c r="G95" s="349" t="b">
        <f t="shared" si="7"/>
        <v>0</v>
      </c>
      <c r="H95" s="350">
        <f t="shared" si="8"/>
        <v>1</v>
      </c>
      <c r="I95" s="382" t="str">
        <f t="shared" si="9"/>
        <v/>
      </c>
      <c r="J95" s="382" t="str">
        <f t="shared" si="10"/>
        <v/>
      </c>
    </row>
    <row r="96" spans="1:10">
      <c r="A96" s="37">
        <v>87</v>
      </c>
      <c r="B96" s="6"/>
      <c r="C96" s="216"/>
      <c r="D96" s="6"/>
      <c r="E96" s="216"/>
      <c r="F96" s="16" t="str">
        <f t="shared" si="6"/>
        <v/>
      </c>
      <c r="G96" s="349" t="b">
        <f t="shared" si="7"/>
        <v>0</v>
      </c>
      <c r="H96" s="350">
        <f t="shared" si="8"/>
        <v>1</v>
      </c>
      <c r="I96" s="382" t="str">
        <f t="shared" si="9"/>
        <v/>
      </c>
      <c r="J96" s="382" t="str">
        <f t="shared" si="10"/>
        <v/>
      </c>
    </row>
    <row r="97" spans="1:10">
      <c r="A97" s="37">
        <v>88</v>
      </c>
      <c r="B97" s="6"/>
      <c r="C97" s="216"/>
      <c r="D97" s="6"/>
      <c r="E97" s="216"/>
      <c r="F97" s="16" t="str">
        <f t="shared" si="6"/>
        <v/>
      </c>
      <c r="G97" s="349" t="b">
        <f t="shared" si="7"/>
        <v>0</v>
      </c>
      <c r="H97" s="350">
        <f t="shared" si="8"/>
        <v>1</v>
      </c>
      <c r="I97" s="382" t="str">
        <f t="shared" si="9"/>
        <v/>
      </c>
      <c r="J97" s="382" t="str">
        <f t="shared" si="10"/>
        <v/>
      </c>
    </row>
    <row r="98" spans="1:10">
      <c r="A98" s="37">
        <v>89</v>
      </c>
      <c r="B98" s="6"/>
      <c r="C98" s="216"/>
      <c r="D98" s="6"/>
      <c r="E98" s="216"/>
      <c r="F98" s="16" t="str">
        <f t="shared" si="6"/>
        <v/>
      </c>
      <c r="G98" s="349" t="b">
        <f t="shared" si="7"/>
        <v>0</v>
      </c>
      <c r="H98" s="350">
        <f t="shared" si="8"/>
        <v>1</v>
      </c>
      <c r="I98" s="382" t="str">
        <f t="shared" si="9"/>
        <v/>
      </c>
      <c r="J98" s="382" t="str">
        <f t="shared" si="10"/>
        <v/>
      </c>
    </row>
    <row r="99" spans="1:10">
      <c r="A99" s="37">
        <v>90</v>
      </c>
      <c r="B99" s="6"/>
      <c r="C99" s="216"/>
      <c r="D99" s="6"/>
      <c r="E99" s="216"/>
      <c r="F99" s="16" t="str">
        <f t="shared" si="6"/>
        <v/>
      </c>
      <c r="G99" s="349" t="b">
        <f t="shared" si="7"/>
        <v>0</v>
      </c>
      <c r="H99" s="350">
        <f t="shared" si="8"/>
        <v>1</v>
      </c>
      <c r="I99" s="382" t="str">
        <f t="shared" si="9"/>
        <v/>
      </c>
      <c r="J99" s="382" t="str">
        <f t="shared" si="10"/>
        <v/>
      </c>
    </row>
    <row r="100" spans="1:10">
      <c r="A100" s="37">
        <v>91</v>
      </c>
      <c r="B100" s="6"/>
      <c r="C100" s="216"/>
      <c r="D100" s="6"/>
      <c r="E100" s="216"/>
      <c r="F100" s="16" t="str">
        <f t="shared" si="6"/>
        <v/>
      </c>
      <c r="G100" s="349" t="b">
        <f t="shared" si="7"/>
        <v>0</v>
      </c>
      <c r="H100" s="350">
        <f t="shared" si="8"/>
        <v>1</v>
      </c>
      <c r="I100" s="382" t="str">
        <f t="shared" si="9"/>
        <v/>
      </c>
      <c r="J100" s="382" t="str">
        <f t="shared" si="10"/>
        <v/>
      </c>
    </row>
    <row r="101" spans="1:10">
      <c r="A101" s="37">
        <v>92</v>
      </c>
      <c r="B101" s="6"/>
      <c r="C101" s="216"/>
      <c r="D101" s="6"/>
      <c r="E101" s="216"/>
      <c r="F101" s="16" t="str">
        <f t="shared" si="6"/>
        <v/>
      </c>
      <c r="G101" s="349" t="b">
        <f t="shared" si="7"/>
        <v>0</v>
      </c>
      <c r="H101" s="350">
        <f t="shared" si="8"/>
        <v>1</v>
      </c>
      <c r="I101" s="382" t="str">
        <f t="shared" si="9"/>
        <v/>
      </c>
      <c r="J101" s="382" t="str">
        <f t="shared" si="10"/>
        <v/>
      </c>
    </row>
    <row r="102" spans="1:10">
      <c r="A102" s="37">
        <v>93</v>
      </c>
      <c r="B102" s="6"/>
      <c r="C102" s="216"/>
      <c r="D102" s="6"/>
      <c r="E102" s="216"/>
      <c r="F102" s="16" t="str">
        <f t="shared" si="6"/>
        <v/>
      </c>
      <c r="G102" s="349" t="b">
        <f t="shared" si="7"/>
        <v>0</v>
      </c>
      <c r="H102" s="350">
        <f t="shared" si="8"/>
        <v>1</v>
      </c>
      <c r="I102" s="382" t="str">
        <f t="shared" si="9"/>
        <v/>
      </c>
      <c r="J102" s="382" t="str">
        <f t="shared" si="10"/>
        <v/>
      </c>
    </row>
    <row r="103" spans="1:10">
      <c r="A103" s="37">
        <v>94</v>
      </c>
      <c r="B103" s="6"/>
      <c r="C103" s="216"/>
      <c r="D103" s="6"/>
      <c r="E103" s="216"/>
      <c r="F103" s="16" t="str">
        <f t="shared" si="6"/>
        <v/>
      </c>
      <c r="G103" s="349" t="b">
        <f t="shared" si="7"/>
        <v>0</v>
      </c>
      <c r="H103" s="350">
        <f t="shared" si="8"/>
        <v>1</v>
      </c>
      <c r="I103" s="382" t="str">
        <f t="shared" si="9"/>
        <v/>
      </c>
      <c r="J103" s="382" t="str">
        <f t="shared" si="10"/>
        <v/>
      </c>
    </row>
    <row r="104" spans="1:10">
      <c r="A104" s="37">
        <v>95</v>
      </c>
      <c r="B104" s="6"/>
      <c r="C104" s="216"/>
      <c r="D104" s="6"/>
      <c r="E104" s="216"/>
      <c r="F104" s="16" t="str">
        <f t="shared" si="6"/>
        <v/>
      </c>
      <c r="G104" s="349" t="b">
        <f t="shared" si="7"/>
        <v>0</v>
      </c>
      <c r="H104" s="350">
        <f t="shared" si="8"/>
        <v>1</v>
      </c>
      <c r="I104" s="382" t="str">
        <f t="shared" si="9"/>
        <v/>
      </c>
      <c r="J104" s="382" t="str">
        <f t="shared" si="10"/>
        <v/>
      </c>
    </row>
    <row r="105" spans="1:10">
      <c r="A105" s="37">
        <v>96</v>
      </c>
      <c r="B105" s="6"/>
      <c r="C105" s="216"/>
      <c r="D105" s="6"/>
      <c r="E105" s="216"/>
      <c r="F105" s="16" t="str">
        <f t="shared" si="6"/>
        <v/>
      </c>
      <c r="G105" s="349" t="b">
        <f t="shared" si="7"/>
        <v>0</v>
      </c>
      <c r="H105" s="350">
        <f t="shared" si="8"/>
        <v>1</v>
      </c>
      <c r="I105" s="382" t="str">
        <f t="shared" si="9"/>
        <v/>
      </c>
      <c r="J105" s="382" t="str">
        <f t="shared" si="10"/>
        <v/>
      </c>
    </row>
    <row r="106" spans="1:10">
      <c r="A106" s="37">
        <v>97</v>
      </c>
      <c r="B106" s="6"/>
      <c r="C106" s="216"/>
      <c r="D106" s="6"/>
      <c r="E106" s="216"/>
      <c r="F106" s="16" t="str">
        <f t="shared" si="6"/>
        <v/>
      </c>
      <c r="G106" s="349" t="b">
        <f t="shared" si="7"/>
        <v>0</v>
      </c>
      <c r="H106" s="350">
        <f t="shared" si="8"/>
        <v>1</v>
      </c>
      <c r="I106" s="382" t="str">
        <f t="shared" si="9"/>
        <v/>
      </c>
      <c r="J106" s="382" t="str">
        <f t="shared" si="10"/>
        <v/>
      </c>
    </row>
    <row r="107" spans="1:10">
      <c r="A107" s="37">
        <v>98</v>
      </c>
      <c r="B107" s="6"/>
      <c r="C107" s="216"/>
      <c r="D107" s="6"/>
      <c r="E107" s="216"/>
      <c r="F107" s="16" t="str">
        <f t="shared" si="6"/>
        <v/>
      </c>
      <c r="G107" s="349" t="b">
        <f t="shared" si="7"/>
        <v>0</v>
      </c>
      <c r="H107" s="350">
        <f t="shared" si="8"/>
        <v>1</v>
      </c>
      <c r="I107" s="382" t="str">
        <f t="shared" si="9"/>
        <v/>
      </c>
      <c r="J107" s="382" t="str">
        <f t="shared" si="10"/>
        <v/>
      </c>
    </row>
    <row r="108" spans="1:10">
      <c r="A108" s="143">
        <v>99</v>
      </c>
      <c r="B108" s="6"/>
      <c r="C108" s="216"/>
      <c r="D108" s="6"/>
      <c r="E108" s="216"/>
      <c r="F108" s="16" t="str">
        <f t="shared" si="6"/>
        <v/>
      </c>
      <c r="G108" s="349" t="b">
        <f t="shared" si="7"/>
        <v>0</v>
      </c>
      <c r="H108" s="350">
        <f t="shared" si="8"/>
        <v>1</v>
      </c>
      <c r="I108" s="382" t="str">
        <f t="shared" si="9"/>
        <v/>
      </c>
      <c r="J108" s="382" t="str">
        <f t="shared" si="10"/>
        <v/>
      </c>
    </row>
    <row r="109" spans="1:10">
      <c r="A109" s="143">
        <v>100</v>
      </c>
      <c r="B109" s="144"/>
      <c r="C109" s="204"/>
      <c r="D109" s="144"/>
      <c r="E109" s="146"/>
      <c r="F109" s="16" t="str">
        <f t="shared" si="6"/>
        <v/>
      </c>
      <c r="I109" s="382" t="str">
        <f t="shared" si="9"/>
        <v/>
      </c>
      <c r="J109" s="382" t="str">
        <f t="shared" si="10"/>
        <v/>
      </c>
    </row>
    <row r="110" spans="1:10">
      <c r="A110" s="143">
        <v>101</v>
      </c>
      <c r="B110" s="144"/>
      <c r="C110" s="204"/>
      <c r="D110" s="144"/>
      <c r="E110" s="146"/>
      <c r="F110" s="16" t="str">
        <f t="shared" si="6"/>
        <v/>
      </c>
      <c r="I110" s="382" t="str">
        <f t="shared" si="9"/>
        <v/>
      </c>
      <c r="J110" s="382" t="str">
        <f t="shared" si="10"/>
        <v/>
      </c>
    </row>
    <row r="111" spans="1:10">
      <c r="A111" s="143">
        <v>102</v>
      </c>
      <c r="B111" s="144"/>
      <c r="C111" s="204"/>
      <c r="D111" s="144"/>
      <c r="E111" s="146"/>
      <c r="F111" s="16" t="str">
        <f t="shared" si="6"/>
        <v/>
      </c>
      <c r="I111" s="382" t="str">
        <f t="shared" si="9"/>
        <v/>
      </c>
      <c r="J111" s="382" t="str">
        <f t="shared" si="10"/>
        <v/>
      </c>
    </row>
    <row r="112" spans="1:10">
      <c r="A112" s="143">
        <v>103</v>
      </c>
      <c r="B112" s="144"/>
      <c r="C112" s="204"/>
      <c r="D112" s="144"/>
      <c r="E112" s="146"/>
      <c r="F112" s="16" t="str">
        <f t="shared" si="6"/>
        <v/>
      </c>
      <c r="I112" s="382" t="str">
        <f t="shared" si="9"/>
        <v/>
      </c>
      <c r="J112" s="382" t="str">
        <f t="shared" si="10"/>
        <v/>
      </c>
    </row>
    <row r="113" spans="1:10">
      <c r="A113" s="143">
        <v>104</v>
      </c>
      <c r="B113" s="144"/>
      <c r="C113" s="204"/>
      <c r="D113" s="144"/>
      <c r="E113" s="146"/>
      <c r="F113" s="16" t="str">
        <f t="shared" si="6"/>
        <v/>
      </c>
      <c r="I113" s="382" t="str">
        <f t="shared" si="9"/>
        <v/>
      </c>
      <c r="J113" s="382" t="str">
        <f t="shared" si="10"/>
        <v/>
      </c>
    </row>
    <row r="114" spans="1:10">
      <c r="A114" s="143">
        <v>105</v>
      </c>
      <c r="B114" s="144"/>
      <c r="C114" s="204"/>
      <c r="D114" s="144"/>
      <c r="E114" s="146"/>
      <c r="F114" s="16" t="str">
        <f t="shared" si="6"/>
        <v/>
      </c>
      <c r="I114" s="382" t="str">
        <f t="shared" si="9"/>
        <v/>
      </c>
      <c r="J114" s="382" t="str">
        <f t="shared" si="10"/>
        <v/>
      </c>
    </row>
    <row r="115" spans="1:10">
      <c r="A115" s="143">
        <v>106</v>
      </c>
      <c r="B115" s="144"/>
      <c r="C115" s="204"/>
      <c r="D115" s="144"/>
      <c r="E115" s="146"/>
      <c r="F115" s="16" t="str">
        <f t="shared" si="6"/>
        <v/>
      </c>
      <c r="I115" s="382" t="str">
        <f t="shared" si="9"/>
        <v/>
      </c>
      <c r="J115" s="382" t="str">
        <f t="shared" si="10"/>
        <v/>
      </c>
    </row>
    <row r="116" spans="1:10">
      <c r="A116" s="143">
        <v>107</v>
      </c>
      <c r="B116" s="144"/>
      <c r="C116" s="204"/>
      <c r="D116" s="144"/>
      <c r="E116" s="146"/>
      <c r="F116" s="16" t="str">
        <f t="shared" si="6"/>
        <v/>
      </c>
      <c r="I116" s="382" t="str">
        <f t="shared" si="9"/>
        <v/>
      </c>
      <c r="J116" s="382" t="str">
        <f t="shared" si="10"/>
        <v/>
      </c>
    </row>
    <row r="117" spans="1:10">
      <c r="A117" s="143">
        <v>108</v>
      </c>
      <c r="B117" s="144"/>
      <c r="C117" s="204"/>
      <c r="D117" s="144"/>
      <c r="E117" s="146"/>
      <c r="F117" s="16" t="str">
        <f t="shared" si="6"/>
        <v/>
      </c>
      <c r="I117" s="382" t="str">
        <f t="shared" si="9"/>
        <v/>
      </c>
      <c r="J117" s="382" t="str">
        <f t="shared" si="10"/>
        <v/>
      </c>
    </row>
    <row r="118" spans="1:10">
      <c r="A118" s="143">
        <v>109</v>
      </c>
      <c r="B118" s="144"/>
      <c r="C118" s="204"/>
      <c r="D118" s="144"/>
      <c r="E118" s="146"/>
      <c r="F118" s="16" t="str">
        <f t="shared" si="6"/>
        <v/>
      </c>
      <c r="I118" s="382" t="str">
        <f t="shared" si="9"/>
        <v/>
      </c>
      <c r="J118" s="382" t="str">
        <f t="shared" si="10"/>
        <v/>
      </c>
    </row>
    <row r="119" spans="1:10">
      <c r="A119" s="143">
        <v>110</v>
      </c>
      <c r="B119" s="144"/>
      <c r="C119" s="204"/>
      <c r="D119" s="144"/>
      <c r="E119" s="146"/>
      <c r="F119" s="16" t="str">
        <f t="shared" si="6"/>
        <v/>
      </c>
      <c r="I119" s="382" t="str">
        <f t="shared" si="9"/>
        <v/>
      </c>
      <c r="J119" s="382" t="str">
        <f t="shared" si="10"/>
        <v/>
      </c>
    </row>
    <row r="120" spans="1:10">
      <c r="A120" s="143">
        <v>111</v>
      </c>
      <c r="B120" s="144"/>
      <c r="C120" s="204"/>
      <c r="D120" s="144"/>
      <c r="E120" s="146"/>
      <c r="F120" s="16" t="str">
        <f t="shared" si="6"/>
        <v/>
      </c>
      <c r="I120" s="382" t="str">
        <f t="shared" si="9"/>
        <v/>
      </c>
      <c r="J120" s="382" t="str">
        <f t="shared" si="10"/>
        <v/>
      </c>
    </row>
    <row r="121" spans="1:10">
      <c r="A121" s="143">
        <v>112</v>
      </c>
      <c r="B121" s="144"/>
      <c r="C121" s="204"/>
      <c r="D121" s="144"/>
      <c r="E121" s="146"/>
      <c r="F121" s="16" t="str">
        <f t="shared" si="6"/>
        <v/>
      </c>
      <c r="I121" s="382" t="str">
        <f t="shared" si="9"/>
        <v/>
      </c>
      <c r="J121" s="382" t="str">
        <f t="shared" si="10"/>
        <v/>
      </c>
    </row>
    <row r="122" spans="1:10">
      <c r="A122" s="143">
        <v>113</v>
      </c>
      <c r="B122" s="144"/>
      <c r="C122" s="204"/>
      <c r="D122" s="144"/>
      <c r="E122" s="146"/>
      <c r="F122" s="16" t="str">
        <f t="shared" si="6"/>
        <v/>
      </c>
      <c r="I122" s="382" t="str">
        <f t="shared" si="9"/>
        <v/>
      </c>
      <c r="J122" s="382" t="str">
        <f t="shared" si="10"/>
        <v/>
      </c>
    </row>
    <row r="123" spans="1:10">
      <c r="A123" s="143">
        <v>114</v>
      </c>
      <c r="B123" s="144"/>
      <c r="C123" s="204"/>
      <c r="D123" s="144"/>
      <c r="E123" s="146"/>
      <c r="F123" s="16" t="str">
        <f t="shared" si="6"/>
        <v/>
      </c>
      <c r="I123" s="382" t="str">
        <f t="shared" si="9"/>
        <v/>
      </c>
      <c r="J123" s="382" t="str">
        <f t="shared" si="10"/>
        <v/>
      </c>
    </row>
    <row r="124" spans="1:10">
      <c r="A124" s="143">
        <v>115</v>
      </c>
      <c r="B124" s="144"/>
      <c r="C124" s="204"/>
      <c r="D124" s="144"/>
      <c r="E124" s="146"/>
      <c r="F124" s="16" t="str">
        <f t="shared" si="6"/>
        <v/>
      </c>
      <c r="I124" s="382" t="str">
        <f t="shared" si="9"/>
        <v/>
      </c>
      <c r="J124" s="382" t="str">
        <f t="shared" si="10"/>
        <v/>
      </c>
    </row>
    <row r="125" spans="1:10">
      <c r="A125" s="143">
        <v>116</v>
      </c>
      <c r="B125" s="144"/>
      <c r="C125" s="204"/>
      <c r="D125" s="144"/>
      <c r="E125" s="146"/>
      <c r="F125" s="16" t="str">
        <f t="shared" si="6"/>
        <v/>
      </c>
      <c r="I125" s="382" t="str">
        <f t="shared" si="9"/>
        <v/>
      </c>
      <c r="J125" s="382" t="str">
        <f t="shared" si="10"/>
        <v/>
      </c>
    </row>
    <row r="126" spans="1:10">
      <c r="A126" s="143">
        <v>117</v>
      </c>
      <c r="B126" s="144"/>
      <c r="C126" s="204"/>
      <c r="D126" s="144"/>
      <c r="E126" s="146"/>
      <c r="F126" s="16" t="str">
        <f t="shared" si="6"/>
        <v/>
      </c>
      <c r="I126" s="382" t="str">
        <f t="shared" si="9"/>
        <v/>
      </c>
      <c r="J126" s="382" t="str">
        <f t="shared" si="10"/>
        <v/>
      </c>
    </row>
    <row r="127" spans="1:10">
      <c r="A127" s="143">
        <v>118</v>
      </c>
      <c r="B127" s="144"/>
      <c r="C127" s="204"/>
      <c r="D127" s="144"/>
      <c r="E127" s="146"/>
      <c r="F127" s="16" t="str">
        <f t="shared" si="6"/>
        <v/>
      </c>
      <c r="I127" s="382" t="str">
        <f t="shared" si="9"/>
        <v/>
      </c>
      <c r="J127" s="382" t="str">
        <f t="shared" si="10"/>
        <v/>
      </c>
    </row>
    <row r="128" spans="1:10">
      <c r="A128" s="143">
        <v>119</v>
      </c>
      <c r="B128" s="144"/>
      <c r="C128" s="204"/>
      <c r="D128" s="144"/>
      <c r="E128" s="146"/>
      <c r="F128" s="16" t="str">
        <f t="shared" si="6"/>
        <v/>
      </c>
      <c r="I128" s="382" t="str">
        <f t="shared" si="9"/>
        <v/>
      </c>
      <c r="J128" s="382" t="str">
        <f t="shared" si="10"/>
        <v/>
      </c>
    </row>
    <row r="129" spans="1:10">
      <c r="A129" s="143">
        <v>120</v>
      </c>
      <c r="B129" s="144"/>
      <c r="C129" s="204"/>
      <c r="D129" s="144"/>
      <c r="E129" s="146"/>
      <c r="F129" s="16" t="str">
        <f t="shared" si="6"/>
        <v/>
      </c>
      <c r="I129" s="382" t="str">
        <f t="shared" si="9"/>
        <v/>
      </c>
      <c r="J129" s="382" t="str">
        <f t="shared" si="10"/>
        <v/>
      </c>
    </row>
    <row r="130" spans="1:10">
      <c r="A130" s="143">
        <v>121</v>
      </c>
      <c r="B130" s="144"/>
      <c r="C130" s="204"/>
      <c r="D130" s="144"/>
      <c r="E130" s="146"/>
      <c r="F130" s="16" t="str">
        <f t="shared" si="6"/>
        <v/>
      </c>
      <c r="I130" s="382" t="str">
        <f t="shared" si="9"/>
        <v/>
      </c>
      <c r="J130" s="382" t="str">
        <f t="shared" si="10"/>
        <v/>
      </c>
    </row>
    <row r="131" spans="1:10">
      <c r="A131" s="143">
        <v>122</v>
      </c>
      <c r="B131" s="144"/>
      <c r="C131" s="204"/>
      <c r="D131" s="144"/>
      <c r="E131" s="146"/>
      <c r="F131" s="16" t="str">
        <f t="shared" si="6"/>
        <v/>
      </c>
      <c r="I131" s="382" t="str">
        <f t="shared" si="9"/>
        <v/>
      </c>
      <c r="J131" s="382" t="str">
        <f t="shared" si="10"/>
        <v/>
      </c>
    </row>
    <row r="132" spans="1:10">
      <c r="A132" s="143">
        <v>123</v>
      </c>
      <c r="B132" s="144"/>
      <c r="C132" s="204"/>
      <c r="D132" s="144"/>
      <c r="E132" s="146"/>
      <c r="F132" s="16" t="str">
        <f t="shared" si="6"/>
        <v/>
      </c>
      <c r="I132" s="382" t="str">
        <f t="shared" si="9"/>
        <v/>
      </c>
      <c r="J132" s="382" t="str">
        <f t="shared" si="10"/>
        <v/>
      </c>
    </row>
    <row r="133" spans="1:10">
      <c r="A133" s="143">
        <v>124</v>
      </c>
      <c r="B133" s="144"/>
      <c r="C133" s="204"/>
      <c r="D133" s="144"/>
      <c r="E133" s="146"/>
      <c r="F133" s="16" t="str">
        <f t="shared" si="6"/>
        <v/>
      </c>
      <c r="I133" s="382" t="str">
        <f t="shared" si="9"/>
        <v/>
      </c>
      <c r="J133" s="382" t="str">
        <f t="shared" si="10"/>
        <v/>
      </c>
    </row>
    <row r="134" spans="1:10">
      <c r="A134" s="143">
        <v>125</v>
      </c>
      <c r="B134" s="144"/>
      <c r="C134" s="204"/>
      <c r="D134" s="144"/>
      <c r="E134" s="146"/>
      <c r="F134" s="16" t="str">
        <f t="shared" si="6"/>
        <v/>
      </c>
      <c r="I134" s="382" t="str">
        <f t="shared" si="9"/>
        <v/>
      </c>
      <c r="J134" s="382" t="str">
        <f t="shared" si="10"/>
        <v/>
      </c>
    </row>
    <row r="135" spans="1:10">
      <c r="A135" s="143">
        <v>126</v>
      </c>
      <c r="B135" s="144"/>
      <c r="C135" s="204"/>
      <c r="D135" s="144"/>
      <c r="E135" s="146"/>
      <c r="F135" s="16" t="str">
        <f t="shared" si="6"/>
        <v/>
      </c>
      <c r="I135" s="382" t="str">
        <f t="shared" si="9"/>
        <v/>
      </c>
      <c r="J135" s="382" t="str">
        <f t="shared" si="10"/>
        <v/>
      </c>
    </row>
    <row r="136" spans="1:10">
      <c r="A136" s="143">
        <v>127</v>
      </c>
      <c r="B136" s="144"/>
      <c r="C136" s="204"/>
      <c r="D136" s="144"/>
      <c r="E136" s="146"/>
      <c r="F136" s="16" t="str">
        <f t="shared" si="6"/>
        <v/>
      </c>
      <c r="I136" s="382" t="str">
        <f t="shared" si="9"/>
        <v/>
      </c>
      <c r="J136" s="382" t="str">
        <f t="shared" si="10"/>
        <v/>
      </c>
    </row>
    <row r="137" spans="1:10">
      <c r="A137" s="143">
        <v>128</v>
      </c>
      <c r="B137" s="144"/>
      <c r="C137" s="204"/>
      <c r="D137" s="144"/>
      <c r="E137" s="146"/>
      <c r="F137" s="16" t="str">
        <f t="shared" si="6"/>
        <v/>
      </c>
      <c r="I137" s="382" t="str">
        <f t="shared" si="9"/>
        <v/>
      </c>
      <c r="J137" s="382" t="str">
        <f t="shared" si="10"/>
        <v/>
      </c>
    </row>
    <row r="138" spans="1:10">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c r="A139" s="143">
        <v>130</v>
      </c>
      <c r="B139" s="144"/>
      <c r="C139" s="204"/>
      <c r="D139" s="144"/>
      <c r="E139" s="146"/>
      <c r="F139" s="16" t="str">
        <f t="shared" si="11"/>
        <v/>
      </c>
      <c r="I139" s="382" t="str">
        <f t="shared" si="12"/>
        <v/>
      </c>
      <c r="J139" s="382" t="str">
        <f t="shared" si="13"/>
        <v/>
      </c>
    </row>
    <row r="140" spans="1:10">
      <c r="A140" s="143">
        <v>131</v>
      </c>
      <c r="B140" s="144"/>
      <c r="C140" s="204"/>
      <c r="D140" s="144"/>
      <c r="E140" s="146"/>
      <c r="F140" s="16" t="str">
        <f t="shared" si="11"/>
        <v/>
      </c>
      <c r="I140" s="382" t="str">
        <f t="shared" si="12"/>
        <v/>
      </c>
      <c r="J140" s="382" t="str">
        <f t="shared" si="13"/>
        <v/>
      </c>
    </row>
    <row r="141" spans="1:10">
      <c r="A141" s="143">
        <v>132</v>
      </c>
      <c r="B141" s="144"/>
      <c r="C141" s="204"/>
      <c r="D141" s="144"/>
      <c r="E141" s="146"/>
      <c r="F141" s="16" t="str">
        <f t="shared" si="11"/>
        <v/>
      </c>
      <c r="I141" s="382" t="str">
        <f t="shared" si="12"/>
        <v/>
      </c>
      <c r="J141" s="382" t="str">
        <f t="shared" si="13"/>
        <v/>
      </c>
    </row>
    <row r="142" spans="1:10">
      <c r="A142" s="143">
        <v>133</v>
      </c>
      <c r="B142" s="144"/>
      <c r="C142" s="204"/>
      <c r="D142" s="144"/>
      <c r="E142" s="146"/>
      <c r="F142" s="16" t="str">
        <f t="shared" si="11"/>
        <v/>
      </c>
      <c r="I142" s="382" t="str">
        <f t="shared" si="12"/>
        <v/>
      </c>
      <c r="J142" s="382" t="str">
        <f t="shared" si="13"/>
        <v/>
      </c>
    </row>
    <row r="143" spans="1:10">
      <c r="A143" s="143">
        <v>134</v>
      </c>
      <c r="B143" s="144"/>
      <c r="C143" s="204"/>
      <c r="D143" s="144"/>
      <c r="E143" s="146"/>
      <c r="F143" s="16" t="str">
        <f t="shared" si="11"/>
        <v/>
      </c>
      <c r="I143" s="382" t="str">
        <f t="shared" si="12"/>
        <v/>
      </c>
      <c r="J143" s="382" t="str">
        <f t="shared" si="13"/>
        <v/>
      </c>
    </row>
    <row r="144" spans="1:10">
      <c r="A144" s="143">
        <v>135</v>
      </c>
      <c r="B144" s="144"/>
      <c r="C144" s="204"/>
      <c r="D144" s="144"/>
      <c r="E144" s="146"/>
      <c r="F144" s="16" t="str">
        <f t="shared" si="11"/>
        <v/>
      </c>
      <c r="I144" s="382" t="str">
        <f t="shared" si="12"/>
        <v/>
      </c>
      <c r="J144" s="382" t="str">
        <f t="shared" si="13"/>
        <v/>
      </c>
    </row>
    <row r="145" spans="1:10">
      <c r="A145" s="143">
        <v>136</v>
      </c>
      <c r="B145" s="144"/>
      <c r="C145" s="204"/>
      <c r="D145" s="144"/>
      <c r="E145" s="146"/>
      <c r="F145" s="16" t="str">
        <f t="shared" si="11"/>
        <v/>
      </c>
      <c r="I145" s="382" t="str">
        <f t="shared" si="12"/>
        <v/>
      </c>
      <c r="J145" s="382" t="str">
        <f t="shared" si="13"/>
        <v/>
      </c>
    </row>
    <row r="146" spans="1:10">
      <c r="A146" s="143">
        <v>137</v>
      </c>
      <c r="B146" s="144"/>
      <c r="C146" s="204"/>
      <c r="D146" s="144"/>
      <c r="E146" s="146"/>
      <c r="F146" s="16" t="str">
        <f t="shared" si="11"/>
        <v/>
      </c>
      <c r="I146" s="382" t="str">
        <f t="shared" si="12"/>
        <v/>
      </c>
      <c r="J146" s="382" t="str">
        <f t="shared" si="13"/>
        <v/>
      </c>
    </row>
    <row r="147" spans="1:10">
      <c r="A147" s="143">
        <v>138</v>
      </c>
      <c r="B147" s="144"/>
      <c r="C147" s="204"/>
      <c r="D147" s="144"/>
      <c r="E147" s="146"/>
      <c r="F147" s="16" t="str">
        <f t="shared" si="11"/>
        <v/>
      </c>
      <c r="I147" s="382" t="str">
        <f t="shared" si="12"/>
        <v/>
      </c>
      <c r="J147" s="382" t="str">
        <f t="shared" si="13"/>
        <v/>
      </c>
    </row>
    <row r="148" spans="1:10">
      <c r="A148" s="143">
        <v>139</v>
      </c>
      <c r="B148" s="144"/>
      <c r="C148" s="204"/>
      <c r="D148" s="144"/>
      <c r="E148" s="146"/>
      <c r="F148" s="16" t="str">
        <f t="shared" si="11"/>
        <v/>
      </c>
      <c r="I148" s="382" t="str">
        <f t="shared" si="12"/>
        <v/>
      </c>
      <c r="J148" s="382" t="str">
        <f t="shared" si="13"/>
        <v/>
      </c>
    </row>
    <row r="149" spans="1:10">
      <c r="A149" s="143">
        <v>140</v>
      </c>
      <c r="B149" s="144"/>
      <c r="C149" s="204"/>
      <c r="D149" s="144"/>
      <c r="E149" s="146"/>
      <c r="F149" s="16" t="str">
        <f t="shared" si="11"/>
        <v/>
      </c>
      <c r="I149" s="382" t="str">
        <f t="shared" si="12"/>
        <v/>
      </c>
      <c r="J149" s="382" t="str">
        <f t="shared" si="13"/>
        <v/>
      </c>
    </row>
    <row r="150" spans="1:10">
      <c r="A150" s="143">
        <v>141</v>
      </c>
      <c r="B150" s="144"/>
      <c r="C150" s="204"/>
      <c r="D150" s="144"/>
      <c r="E150" s="146"/>
      <c r="F150" s="16" t="str">
        <f t="shared" si="11"/>
        <v/>
      </c>
      <c r="I150" s="382" t="str">
        <f t="shared" si="12"/>
        <v/>
      </c>
      <c r="J150" s="382" t="str">
        <f t="shared" si="13"/>
        <v/>
      </c>
    </row>
    <row r="151" spans="1:10">
      <c r="A151" s="143">
        <v>142</v>
      </c>
      <c r="B151" s="144"/>
      <c r="C151" s="204"/>
      <c r="D151" s="144"/>
      <c r="E151" s="146"/>
      <c r="F151" s="16" t="str">
        <f t="shared" si="11"/>
        <v/>
      </c>
      <c r="I151" s="382" t="str">
        <f t="shared" si="12"/>
        <v/>
      </c>
      <c r="J151" s="382" t="str">
        <f t="shared" si="13"/>
        <v/>
      </c>
    </row>
    <row r="152" spans="1:10">
      <c r="A152" s="143">
        <v>143</v>
      </c>
      <c r="B152" s="144"/>
      <c r="C152" s="204"/>
      <c r="D152" s="144"/>
      <c r="E152" s="146"/>
      <c r="F152" s="16" t="str">
        <f t="shared" si="11"/>
        <v/>
      </c>
      <c r="I152" s="382" t="str">
        <f t="shared" si="12"/>
        <v/>
      </c>
      <c r="J152" s="382" t="str">
        <f t="shared" si="13"/>
        <v/>
      </c>
    </row>
    <row r="153" spans="1:10">
      <c r="A153" s="143">
        <v>144</v>
      </c>
      <c r="B153" s="144"/>
      <c r="C153" s="204"/>
      <c r="D153" s="144"/>
      <c r="E153" s="146"/>
      <c r="F153" s="16" t="str">
        <f t="shared" si="11"/>
        <v/>
      </c>
      <c r="I153" s="382" t="str">
        <f t="shared" si="12"/>
        <v/>
      </c>
      <c r="J153" s="382" t="str">
        <f t="shared" si="13"/>
        <v/>
      </c>
    </row>
    <row r="154" spans="1:10">
      <c r="A154" s="143">
        <v>145</v>
      </c>
      <c r="B154" s="144"/>
      <c r="C154" s="204"/>
      <c r="D154" s="144"/>
      <c r="E154" s="146"/>
      <c r="F154" s="16" t="str">
        <f t="shared" si="11"/>
        <v/>
      </c>
      <c r="I154" s="382" t="str">
        <f t="shared" si="12"/>
        <v/>
      </c>
      <c r="J154" s="382" t="str">
        <f t="shared" si="13"/>
        <v/>
      </c>
    </row>
    <row r="155" spans="1:10">
      <c r="A155" s="143">
        <v>146</v>
      </c>
      <c r="B155" s="144"/>
      <c r="C155" s="204"/>
      <c r="D155" s="144"/>
      <c r="E155" s="146"/>
      <c r="F155" s="16" t="str">
        <f t="shared" si="11"/>
        <v/>
      </c>
      <c r="I155" s="382" t="str">
        <f t="shared" si="12"/>
        <v/>
      </c>
      <c r="J155" s="382" t="str">
        <f t="shared" si="13"/>
        <v/>
      </c>
    </row>
    <row r="156" spans="1:10">
      <c r="A156" s="143">
        <v>147</v>
      </c>
      <c r="B156" s="144"/>
      <c r="C156" s="204"/>
      <c r="D156" s="144"/>
      <c r="E156" s="146"/>
      <c r="F156" s="16" t="str">
        <f t="shared" si="11"/>
        <v/>
      </c>
      <c r="I156" s="382" t="str">
        <f t="shared" si="12"/>
        <v/>
      </c>
      <c r="J156" s="382" t="str">
        <f t="shared" si="13"/>
        <v/>
      </c>
    </row>
    <row r="157" spans="1:10">
      <c r="A157" s="143">
        <v>148</v>
      </c>
      <c r="B157" s="144"/>
      <c r="C157" s="204"/>
      <c r="D157" s="144"/>
      <c r="E157" s="146"/>
      <c r="F157" s="16" t="str">
        <f t="shared" si="11"/>
        <v/>
      </c>
      <c r="I157" s="382" t="str">
        <f t="shared" si="12"/>
        <v/>
      </c>
      <c r="J157" s="382" t="str">
        <f t="shared" si="13"/>
        <v/>
      </c>
    </row>
    <row r="158" spans="1:10">
      <c r="A158" s="143">
        <v>149</v>
      </c>
      <c r="B158" s="144"/>
      <c r="C158" s="204"/>
      <c r="D158" s="144"/>
      <c r="E158" s="146"/>
      <c r="F158" s="16" t="str">
        <f t="shared" si="11"/>
        <v/>
      </c>
      <c r="I158" s="382" t="str">
        <f t="shared" si="12"/>
        <v/>
      </c>
      <c r="J158" s="382" t="str">
        <f t="shared" si="13"/>
        <v/>
      </c>
    </row>
    <row r="159" spans="1:10">
      <c r="A159" s="143">
        <v>150</v>
      </c>
      <c r="B159" s="144"/>
      <c r="C159" s="204"/>
      <c r="D159" s="144"/>
      <c r="E159" s="146"/>
      <c r="F159" s="16" t="str">
        <f t="shared" si="11"/>
        <v/>
      </c>
      <c r="I159" s="382" t="str">
        <f t="shared" si="12"/>
        <v/>
      </c>
      <c r="J159" s="382" t="str">
        <f t="shared" si="13"/>
        <v/>
      </c>
    </row>
    <row r="160" spans="1:10">
      <c r="A160" s="143">
        <v>151</v>
      </c>
      <c r="B160" s="144"/>
      <c r="C160" s="204"/>
      <c r="D160" s="144"/>
      <c r="E160" s="146"/>
      <c r="F160" s="16" t="str">
        <f t="shared" si="11"/>
        <v/>
      </c>
      <c r="I160" s="382" t="str">
        <f t="shared" si="12"/>
        <v/>
      </c>
      <c r="J160" s="382" t="str">
        <f t="shared" si="13"/>
        <v/>
      </c>
    </row>
    <row r="161" spans="1:10">
      <c r="A161" s="143">
        <v>152</v>
      </c>
      <c r="B161" s="144"/>
      <c r="C161" s="204"/>
      <c r="D161" s="144"/>
      <c r="E161" s="146"/>
      <c r="F161" s="16" t="str">
        <f t="shared" si="11"/>
        <v/>
      </c>
      <c r="I161" s="382" t="str">
        <f t="shared" si="12"/>
        <v/>
      </c>
      <c r="J161" s="382" t="str">
        <f t="shared" si="13"/>
        <v/>
      </c>
    </row>
    <row r="162" spans="1:10">
      <c r="A162" s="143">
        <v>153</v>
      </c>
      <c r="B162" s="144"/>
      <c r="C162" s="204"/>
      <c r="D162" s="144"/>
      <c r="E162" s="146"/>
      <c r="F162" s="16" t="str">
        <f t="shared" si="11"/>
        <v/>
      </c>
      <c r="I162" s="382" t="str">
        <f t="shared" si="12"/>
        <v/>
      </c>
      <c r="J162" s="382" t="str">
        <f t="shared" si="13"/>
        <v/>
      </c>
    </row>
    <row r="163" spans="1:10">
      <c r="A163" s="143">
        <v>154</v>
      </c>
      <c r="B163" s="144"/>
      <c r="C163" s="204"/>
      <c r="D163" s="144"/>
      <c r="E163" s="146"/>
      <c r="F163" s="16" t="str">
        <f t="shared" si="11"/>
        <v/>
      </c>
      <c r="I163" s="382" t="str">
        <f t="shared" si="12"/>
        <v/>
      </c>
      <c r="J163" s="382" t="str">
        <f t="shared" si="13"/>
        <v/>
      </c>
    </row>
    <row r="164" spans="1:10">
      <c r="A164" s="143">
        <v>155</v>
      </c>
      <c r="B164" s="144"/>
      <c r="C164" s="204"/>
      <c r="D164" s="144"/>
      <c r="E164" s="146"/>
      <c r="F164" s="16" t="str">
        <f t="shared" si="11"/>
        <v/>
      </c>
      <c r="I164" s="382" t="str">
        <f t="shared" si="12"/>
        <v/>
      </c>
      <c r="J164" s="382" t="str">
        <f t="shared" si="13"/>
        <v/>
      </c>
    </row>
    <row r="165" spans="1:10">
      <c r="A165" s="143">
        <v>156</v>
      </c>
      <c r="B165" s="144"/>
      <c r="C165" s="204"/>
      <c r="D165" s="144"/>
      <c r="E165" s="146"/>
      <c r="F165" s="16" t="str">
        <f t="shared" si="11"/>
        <v/>
      </c>
      <c r="I165" s="382" t="str">
        <f t="shared" si="12"/>
        <v/>
      </c>
      <c r="J165" s="382" t="str">
        <f t="shared" si="13"/>
        <v/>
      </c>
    </row>
    <row r="166" spans="1:10">
      <c r="A166" s="143">
        <v>157</v>
      </c>
      <c r="B166" s="144"/>
      <c r="C166" s="204"/>
      <c r="D166" s="144"/>
      <c r="E166" s="146"/>
      <c r="F166" s="16" t="str">
        <f t="shared" si="11"/>
        <v/>
      </c>
      <c r="I166" s="382" t="str">
        <f t="shared" si="12"/>
        <v/>
      </c>
      <c r="J166" s="382" t="str">
        <f t="shared" si="13"/>
        <v/>
      </c>
    </row>
    <row r="167" spans="1:10">
      <c r="A167" s="143">
        <v>158</v>
      </c>
      <c r="B167" s="144"/>
      <c r="C167" s="204"/>
      <c r="D167" s="144"/>
      <c r="E167" s="146"/>
      <c r="F167" s="16" t="str">
        <f t="shared" si="11"/>
        <v/>
      </c>
      <c r="I167" s="382" t="str">
        <f t="shared" si="12"/>
        <v/>
      </c>
      <c r="J167" s="382" t="str">
        <f t="shared" si="13"/>
        <v/>
      </c>
    </row>
    <row r="168" spans="1:10">
      <c r="A168" s="143">
        <v>159</v>
      </c>
      <c r="B168" s="144"/>
      <c r="C168" s="204"/>
      <c r="D168" s="144"/>
      <c r="E168" s="146"/>
      <c r="F168" s="16" t="str">
        <f t="shared" si="11"/>
        <v/>
      </c>
      <c r="I168" s="382" t="str">
        <f t="shared" si="12"/>
        <v/>
      </c>
      <c r="J168" s="382" t="str">
        <f t="shared" si="13"/>
        <v/>
      </c>
    </row>
    <row r="169" spans="1:10">
      <c r="A169" s="143">
        <v>160</v>
      </c>
      <c r="B169" s="144"/>
      <c r="C169" s="204"/>
      <c r="D169" s="144"/>
      <c r="E169" s="146"/>
      <c r="F169" s="16" t="str">
        <f t="shared" si="11"/>
        <v/>
      </c>
      <c r="I169" s="382" t="str">
        <f t="shared" si="12"/>
        <v/>
      </c>
      <c r="J169" s="382" t="str">
        <f t="shared" si="13"/>
        <v/>
      </c>
    </row>
    <row r="170" spans="1:10">
      <c r="A170" s="143">
        <v>161</v>
      </c>
      <c r="B170" s="144"/>
      <c r="C170" s="204"/>
      <c r="D170" s="144"/>
      <c r="E170" s="146"/>
      <c r="F170" s="16" t="str">
        <f t="shared" si="11"/>
        <v/>
      </c>
      <c r="I170" s="382" t="str">
        <f t="shared" si="12"/>
        <v/>
      </c>
      <c r="J170" s="382" t="str">
        <f t="shared" si="13"/>
        <v/>
      </c>
    </row>
    <row r="171" spans="1:10">
      <c r="A171" s="143">
        <v>162</v>
      </c>
      <c r="B171" s="144"/>
      <c r="C171" s="204"/>
      <c r="D171" s="144"/>
      <c r="E171" s="146"/>
      <c r="F171" s="16" t="str">
        <f t="shared" si="11"/>
        <v/>
      </c>
      <c r="I171" s="382" t="str">
        <f t="shared" si="12"/>
        <v/>
      </c>
      <c r="J171" s="382" t="str">
        <f t="shared" si="13"/>
        <v/>
      </c>
    </row>
    <row r="172" spans="1:10">
      <c r="A172" s="143">
        <v>163</v>
      </c>
      <c r="B172" s="144"/>
      <c r="C172" s="204"/>
      <c r="D172" s="144"/>
      <c r="E172" s="146"/>
      <c r="F172" s="16" t="str">
        <f t="shared" si="11"/>
        <v/>
      </c>
      <c r="I172" s="382" t="str">
        <f t="shared" si="12"/>
        <v/>
      </c>
      <c r="J172" s="382" t="str">
        <f t="shared" si="13"/>
        <v/>
      </c>
    </row>
    <row r="173" spans="1:10">
      <c r="A173" s="143">
        <v>164</v>
      </c>
      <c r="B173" s="144"/>
      <c r="C173" s="204"/>
      <c r="D173" s="144"/>
      <c r="E173" s="146"/>
      <c r="F173" s="16" t="str">
        <f t="shared" si="11"/>
        <v/>
      </c>
      <c r="I173" s="382" t="str">
        <f t="shared" si="12"/>
        <v/>
      </c>
      <c r="J173" s="382" t="str">
        <f t="shared" si="13"/>
        <v/>
      </c>
    </row>
    <row r="174" spans="1:10">
      <c r="A174" s="143">
        <v>165</v>
      </c>
      <c r="B174" s="144"/>
      <c r="C174" s="204"/>
      <c r="D174" s="144"/>
      <c r="E174" s="146"/>
      <c r="F174" s="16" t="str">
        <f t="shared" si="11"/>
        <v/>
      </c>
      <c r="I174" s="382" t="str">
        <f t="shared" si="12"/>
        <v/>
      </c>
      <c r="J174" s="382" t="str">
        <f t="shared" si="13"/>
        <v/>
      </c>
    </row>
    <row r="175" spans="1:10">
      <c r="A175" s="143">
        <v>166</v>
      </c>
      <c r="B175" s="144"/>
      <c r="C175" s="204"/>
      <c r="D175" s="144"/>
      <c r="E175" s="146"/>
      <c r="F175" s="16" t="str">
        <f t="shared" si="11"/>
        <v/>
      </c>
      <c r="I175" s="382" t="str">
        <f t="shared" si="12"/>
        <v/>
      </c>
      <c r="J175" s="382" t="str">
        <f t="shared" si="13"/>
        <v/>
      </c>
    </row>
    <row r="176" spans="1:10">
      <c r="A176" s="143">
        <v>167</v>
      </c>
      <c r="B176" s="144"/>
      <c r="C176" s="204"/>
      <c r="D176" s="144"/>
      <c r="E176" s="146"/>
      <c r="F176" s="16" t="str">
        <f t="shared" si="11"/>
        <v/>
      </c>
      <c r="I176" s="382" t="str">
        <f t="shared" si="12"/>
        <v/>
      </c>
      <c r="J176" s="382" t="str">
        <f t="shared" si="13"/>
        <v/>
      </c>
    </row>
    <row r="177" spans="1:10">
      <c r="A177" s="143">
        <v>168</v>
      </c>
      <c r="B177" s="144"/>
      <c r="C177" s="204"/>
      <c r="D177" s="144"/>
      <c r="E177" s="146"/>
      <c r="F177" s="16" t="str">
        <f t="shared" si="11"/>
        <v/>
      </c>
      <c r="I177" s="382" t="str">
        <f t="shared" si="12"/>
        <v/>
      </c>
      <c r="J177" s="382" t="str">
        <f t="shared" si="13"/>
        <v/>
      </c>
    </row>
    <row r="178" spans="1:10">
      <c r="A178" s="143">
        <v>169</v>
      </c>
      <c r="B178" s="144"/>
      <c r="C178" s="204"/>
      <c r="D178" s="144"/>
      <c r="E178" s="146"/>
      <c r="F178" s="16" t="str">
        <f t="shared" si="11"/>
        <v/>
      </c>
      <c r="I178" s="382" t="str">
        <f t="shared" si="12"/>
        <v/>
      </c>
      <c r="J178" s="382" t="str">
        <f t="shared" si="13"/>
        <v/>
      </c>
    </row>
    <row r="179" spans="1:10">
      <c r="A179" s="143">
        <v>170</v>
      </c>
      <c r="B179" s="144"/>
      <c r="C179" s="204"/>
      <c r="D179" s="144"/>
      <c r="E179" s="146"/>
      <c r="F179" s="16" t="str">
        <f t="shared" si="11"/>
        <v/>
      </c>
      <c r="I179" s="382" t="str">
        <f t="shared" si="12"/>
        <v/>
      </c>
      <c r="J179" s="382" t="str">
        <f t="shared" si="13"/>
        <v/>
      </c>
    </row>
    <row r="180" spans="1:10">
      <c r="A180" s="143">
        <v>171</v>
      </c>
      <c r="B180" s="144"/>
      <c r="C180" s="204"/>
      <c r="D180" s="144"/>
      <c r="E180" s="146"/>
      <c r="F180" s="16" t="str">
        <f t="shared" si="11"/>
        <v/>
      </c>
      <c r="I180" s="382" t="str">
        <f t="shared" si="12"/>
        <v/>
      </c>
      <c r="J180" s="382" t="str">
        <f t="shared" si="13"/>
        <v/>
      </c>
    </row>
    <row r="181" spans="1:10">
      <c r="A181" s="143">
        <v>172</v>
      </c>
      <c r="B181" s="144"/>
      <c r="C181" s="204"/>
      <c r="D181" s="144"/>
      <c r="E181" s="146"/>
      <c r="F181" s="16" t="str">
        <f t="shared" si="11"/>
        <v/>
      </c>
      <c r="I181" s="382" t="str">
        <f t="shared" si="12"/>
        <v/>
      </c>
      <c r="J181" s="382" t="str">
        <f t="shared" si="13"/>
        <v/>
      </c>
    </row>
    <row r="182" spans="1:10">
      <c r="A182" s="143">
        <v>173</v>
      </c>
      <c r="B182" s="144"/>
      <c r="C182" s="204"/>
      <c r="D182" s="144"/>
      <c r="E182" s="146"/>
      <c r="F182" s="16" t="str">
        <f t="shared" si="11"/>
        <v/>
      </c>
      <c r="I182" s="382" t="str">
        <f t="shared" si="12"/>
        <v/>
      </c>
      <c r="J182" s="382" t="str">
        <f t="shared" si="13"/>
        <v/>
      </c>
    </row>
    <row r="183" spans="1:10">
      <c r="A183" s="143">
        <v>174</v>
      </c>
      <c r="B183" s="144"/>
      <c r="C183" s="204"/>
      <c r="D183" s="144"/>
      <c r="E183" s="146"/>
      <c r="F183" s="16" t="str">
        <f t="shared" si="11"/>
        <v/>
      </c>
      <c r="I183" s="382" t="str">
        <f t="shared" si="12"/>
        <v/>
      </c>
      <c r="J183" s="382" t="str">
        <f t="shared" si="13"/>
        <v/>
      </c>
    </row>
    <row r="184" spans="1:10">
      <c r="A184" s="143">
        <v>175</v>
      </c>
      <c r="B184" s="144"/>
      <c r="C184" s="204"/>
      <c r="D184" s="144"/>
      <c r="E184" s="146"/>
      <c r="F184" s="16" t="str">
        <f t="shared" si="11"/>
        <v/>
      </c>
      <c r="I184" s="382" t="str">
        <f t="shared" si="12"/>
        <v/>
      </c>
      <c r="J184" s="382" t="str">
        <f t="shared" si="13"/>
        <v/>
      </c>
    </row>
    <row r="185" spans="1:10">
      <c r="A185" s="143">
        <v>176</v>
      </c>
      <c r="B185" s="144"/>
      <c r="C185" s="204"/>
      <c r="D185" s="144"/>
      <c r="E185" s="146"/>
      <c r="F185" s="16" t="str">
        <f t="shared" si="11"/>
        <v/>
      </c>
      <c r="I185" s="382" t="str">
        <f t="shared" si="12"/>
        <v/>
      </c>
      <c r="J185" s="382" t="str">
        <f t="shared" si="13"/>
        <v/>
      </c>
    </row>
    <row r="186" spans="1:10">
      <c r="A186" s="143">
        <v>177</v>
      </c>
      <c r="B186" s="144"/>
      <c r="C186" s="204"/>
      <c r="D186" s="144"/>
      <c r="E186" s="146"/>
      <c r="F186" s="16" t="str">
        <f t="shared" si="11"/>
        <v/>
      </c>
      <c r="I186" s="382" t="str">
        <f t="shared" si="12"/>
        <v/>
      </c>
      <c r="J186" s="382" t="str">
        <f t="shared" si="13"/>
        <v/>
      </c>
    </row>
    <row r="187" spans="1:10">
      <c r="A187" s="143">
        <v>178</v>
      </c>
      <c r="B187" s="144"/>
      <c r="C187" s="204"/>
      <c r="D187" s="144"/>
      <c r="E187" s="146"/>
      <c r="F187" s="16" t="str">
        <f t="shared" si="11"/>
        <v/>
      </c>
      <c r="I187" s="382" t="str">
        <f t="shared" si="12"/>
        <v/>
      </c>
      <c r="J187" s="382" t="str">
        <f t="shared" si="13"/>
        <v/>
      </c>
    </row>
    <row r="188" spans="1:10">
      <c r="A188" s="143">
        <v>179</v>
      </c>
      <c r="B188" s="144"/>
      <c r="C188" s="204"/>
      <c r="D188" s="144"/>
      <c r="E188" s="146"/>
      <c r="F188" s="16" t="str">
        <f t="shared" si="11"/>
        <v/>
      </c>
      <c r="I188" s="382" t="str">
        <f t="shared" si="12"/>
        <v/>
      </c>
      <c r="J188" s="382" t="str">
        <f t="shared" si="13"/>
        <v/>
      </c>
    </row>
    <row r="189" spans="1:10">
      <c r="A189" s="143">
        <v>180</v>
      </c>
      <c r="B189" s="144"/>
      <c r="C189" s="204"/>
      <c r="D189" s="144"/>
      <c r="E189" s="146"/>
      <c r="F189" s="16" t="str">
        <f t="shared" si="11"/>
        <v/>
      </c>
      <c r="I189" s="382" t="str">
        <f t="shared" si="12"/>
        <v/>
      </c>
      <c r="J189" s="382" t="str">
        <f t="shared" si="13"/>
        <v/>
      </c>
    </row>
    <row r="190" spans="1:10">
      <c r="A190" s="143">
        <v>181</v>
      </c>
      <c r="B190" s="144"/>
      <c r="C190" s="204"/>
      <c r="D190" s="144"/>
      <c r="E190" s="146"/>
      <c r="F190" s="16" t="str">
        <f t="shared" si="11"/>
        <v/>
      </c>
      <c r="I190" s="382" t="str">
        <f t="shared" si="12"/>
        <v/>
      </c>
      <c r="J190" s="382" t="str">
        <f t="shared" si="13"/>
        <v/>
      </c>
    </row>
    <row r="191" spans="1:10">
      <c r="A191" s="143">
        <v>182</v>
      </c>
      <c r="B191" s="144"/>
      <c r="C191" s="204"/>
      <c r="D191" s="144"/>
      <c r="E191" s="146"/>
      <c r="F191" s="16" t="str">
        <f t="shared" si="11"/>
        <v/>
      </c>
      <c r="I191" s="382" t="str">
        <f t="shared" si="12"/>
        <v/>
      </c>
      <c r="J191" s="382" t="str">
        <f t="shared" si="13"/>
        <v/>
      </c>
    </row>
    <row r="192" spans="1:10">
      <c r="A192" s="143">
        <v>183</v>
      </c>
      <c r="B192" s="144"/>
      <c r="C192" s="204"/>
      <c r="D192" s="144"/>
      <c r="E192" s="146"/>
      <c r="F192" s="16" t="str">
        <f t="shared" si="11"/>
        <v/>
      </c>
      <c r="I192" s="382" t="str">
        <f t="shared" si="12"/>
        <v/>
      </c>
      <c r="J192" s="382" t="str">
        <f t="shared" si="13"/>
        <v/>
      </c>
    </row>
    <row r="193" spans="1:10">
      <c r="A193" s="143">
        <v>184</v>
      </c>
      <c r="B193" s="144"/>
      <c r="C193" s="204"/>
      <c r="D193" s="144"/>
      <c r="E193" s="146"/>
      <c r="F193" s="16" t="str">
        <f t="shared" si="11"/>
        <v/>
      </c>
      <c r="I193" s="382" t="str">
        <f t="shared" si="12"/>
        <v/>
      </c>
      <c r="J193" s="382" t="str">
        <f t="shared" si="13"/>
        <v/>
      </c>
    </row>
    <row r="194" spans="1:10">
      <c r="A194" s="143">
        <v>185</v>
      </c>
      <c r="B194" s="144"/>
      <c r="C194" s="204"/>
      <c r="D194" s="144"/>
      <c r="E194" s="146"/>
      <c r="F194" s="16" t="str">
        <f t="shared" si="11"/>
        <v/>
      </c>
      <c r="I194" s="382" t="str">
        <f t="shared" si="12"/>
        <v/>
      </c>
      <c r="J194" s="382" t="str">
        <f t="shared" si="13"/>
        <v/>
      </c>
    </row>
    <row r="195" spans="1:10">
      <c r="A195" s="143">
        <v>186</v>
      </c>
      <c r="B195" s="144"/>
      <c r="C195" s="204"/>
      <c r="D195" s="144"/>
      <c r="E195" s="146"/>
      <c r="F195" s="16" t="str">
        <f t="shared" si="11"/>
        <v/>
      </c>
      <c r="I195" s="382" t="str">
        <f t="shared" si="12"/>
        <v/>
      </c>
      <c r="J195" s="382" t="str">
        <f t="shared" si="13"/>
        <v/>
      </c>
    </row>
    <row r="196" spans="1:10">
      <c r="A196" s="143">
        <v>187</v>
      </c>
      <c r="B196" s="144"/>
      <c r="C196" s="204"/>
      <c r="D196" s="144"/>
      <c r="E196" s="146"/>
      <c r="F196" s="16" t="str">
        <f t="shared" si="11"/>
        <v/>
      </c>
      <c r="I196" s="382" t="str">
        <f t="shared" si="12"/>
        <v/>
      </c>
      <c r="J196" s="382" t="str">
        <f t="shared" si="13"/>
        <v/>
      </c>
    </row>
    <row r="197" spans="1:10">
      <c r="A197" s="143">
        <v>188</v>
      </c>
      <c r="B197" s="144"/>
      <c r="C197" s="204"/>
      <c r="D197" s="144"/>
      <c r="E197" s="146"/>
      <c r="F197" s="16" t="str">
        <f t="shared" si="11"/>
        <v/>
      </c>
      <c r="I197" s="382" t="str">
        <f t="shared" si="12"/>
        <v/>
      </c>
      <c r="J197" s="382" t="str">
        <f t="shared" si="13"/>
        <v/>
      </c>
    </row>
    <row r="198" spans="1:10">
      <c r="A198" s="143">
        <v>189</v>
      </c>
      <c r="B198" s="144"/>
      <c r="C198" s="204"/>
      <c r="D198" s="144"/>
      <c r="E198" s="146"/>
      <c r="F198" s="16" t="str">
        <f t="shared" si="11"/>
        <v/>
      </c>
      <c r="I198" s="382" t="str">
        <f t="shared" si="12"/>
        <v/>
      </c>
      <c r="J198" s="382" t="str">
        <f t="shared" si="13"/>
        <v/>
      </c>
    </row>
    <row r="199" spans="1:10">
      <c r="A199" s="143">
        <v>190</v>
      </c>
      <c r="B199" s="144"/>
      <c r="C199" s="204"/>
      <c r="D199" s="144"/>
      <c r="E199" s="146"/>
      <c r="F199" s="16" t="str">
        <f t="shared" si="11"/>
        <v/>
      </c>
      <c r="I199" s="382" t="str">
        <f t="shared" si="12"/>
        <v/>
      </c>
      <c r="J199" s="382" t="str">
        <f t="shared" si="13"/>
        <v/>
      </c>
    </row>
    <row r="200" spans="1:10">
      <c r="A200" s="143">
        <v>191</v>
      </c>
      <c r="B200" s="144"/>
      <c r="C200" s="204"/>
      <c r="D200" s="144"/>
      <c r="E200" s="146"/>
      <c r="F200" s="16" t="str">
        <f t="shared" si="11"/>
        <v/>
      </c>
      <c r="I200" s="382" t="str">
        <f t="shared" si="12"/>
        <v/>
      </c>
      <c r="J200" s="382" t="str">
        <f t="shared" si="13"/>
        <v/>
      </c>
    </row>
    <row r="201" spans="1:10">
      <c r="A201" s="143">
        <v>192</v>
      </c>
      <c r="B201" s="144"/>
      <c r="C201" s="204"/>
      <c r="D201" s="144"/>
      <c r="E201" s="146"/>
      <c r="F201" s="16" t="str">
        <f t="shared" si="11"/>
        <v/>
      </c>
      <c r="I201" s="382" t="str">
        <f t="shared" si="12"/>
        <v/>
      </c>
      <c r="J201" s="382" t="str">
        <f t="shared" si="13"/>
        <v/>
      </c>
    </row>
    <row r="202" spans="1:10">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c r="A203" s="143">
        <v>194</v>
      </c>
      <c r="B203" s="144"/>
      <c r="C203" s="204"/>
      <c r="D203" s="144"/>
      <c r="E203" s="146"/>
      <c r="F203" s="16" t="str">
        <f t="shared" si="14"/>
        <v/>
      </c>
      <c r="I203" s="382" t="str">
        <f t="shared" si="15"/>
        <v/>
      </c>
      <c r="J203" s="382" t="str">
        <f t="shared" si="16"/>
        <v/>
      </c>
    </row>
    <row r="204" spans="1:10">
      <c r="A204" s="143">
        <v>195</v>
      </c>
      <c r="B204" s="144"/>
      <c r="C204" s="204"/>
      <c r="D204" s="144"/>
      <c r="E204" s="146"/>
      <c r="F204" s="16" t="str">
        <f t="shared" si="14"/>
        <v/>
      </c>
      <c r="I204" s="382" t="str">
        <f t="shared" si="15"/>
        <v/>
      </c>
      <c r="J204" s="382" t="str">
        <f t="shared" si="16"/>
        <v/>
      </c>
    </row>
    <row r="205" spans="1:10">
      <c r="A205" s="143">
        <v>196</v>
      </c>
      <c r="B205" s="144"/>
      <c r="C205" s="204"/>
      <c r="D205" s="144"/>
      <c r="E205" s="146"/>
      <c r="F205" s="16" t="str">
        <f t="shared" si="14"/>
        <v/>
      </c>
      <c r="I205" s="382" t="str">
        <f t="shared" si="15"/>
        <v/>
      </c>
      <c r="J205" s="382" t="str">
        <f t="shared" si="16"/>
        <v/>
      </c>
    </row>
    <row r="206" spans="1:10">
      <c r="A206" s="143">
        <v>197</v>
      </c>
      <c r="B206" s="144"/>
      <c r="C206" s="204"/>
      <c r="D206" s="144"/>
      <c r="E206" s="146"/>
      <c r="F206" s="16" t="str">
        <f t="shared" si="14"/>
        <v/>
      </c>
      <c r="I206" s="382" t="str">
        <f t="shared" si="15"/>
        <v/>
      </c>
      <c r="J206" s="382" t="str">
        <f t="shared" si="16"/>
        <v/>
      </c>
    </row>
    <row r="207" spans="1:10">
      <c r="A207" s="143">
        <v>198</v>
      </c>
      <c r="B207" s="144"/>
      <c r="C207" s="204"/>
      <c r="D207" s="144"/>
      <c r="E207" s="146"/>
      <c r="F207" s="16" t="str">
        <f t="shared" si="14"/>
        <v/>
      </c>
      <c r="I207" s="382" t="str">
        <f t="shared" si="15"/>
        <v/>
      </c>
      <c r="J207" s="382" t="str">
        <f t="shared" si="16"/>
        <v/>
      </c>
    </row>
    <row r="208" spans="1:10">
      <c r="A208" s="143">
        <v>199</v>
      </c>
      <c r="B208" s="144"/>
      <c r="C208" s="204"/>
      <c r="D208" s="144"/>
      <c r="E208" s="146"/>
      <c r="F208" s="16" t="str">
        <f t="shared" si="14"/>
        <v/>
      </c>
      <c r="I208" s="382" t="str">
        <f t="shared" si="15"/>
        <v/>
      </c>
      <c r="J208" s="382" t="str">
        <f t="shared" si="16"/>
        <v/>
      </c>
    </row>
    <row r="209" spans="1:10">
      <c r="A209" s="143">
        <v>200</v>
      </c>
      <c r="B209" s="144"/>
      <c r="C209" s="204"/>
      <c r="D209" s="144"/>
      <c r="E209" s="146"/>
      <c r="F209" s="16" t="str">
        <f t="shared" si="14"/>
        <v/>
      </c>
      <c r="I209" s="382" t="str">
        <f t="shared" si="15"/>
        <v/>
      </c>
      <c r="J209" s="382" t="str">
        <f t="shared" si="16"/>
        <v/>
      </c>
    </row>
    <row r="210" spans="1:10">
      <c r="A210" s="143">
        <v>201</v>
      </c>
      <c r="B210" s="144"/>
      <c r="C210" s="204"/>
      <c r="D210" s="144"/>
      <c r="E210" s="146"/>
      <c r="F210" s="16" t="str">
        <f t="shared" si="14"/>
        <v/>
      </c>
      <c r="I210" s="382" t="str">
        <f t="shared" si="15"/>
        <v/>
      </c>
      <c r="J210" s="382" t="str">
        <f t="shared" si="16"/>
        <v/>
      </c>
    </row>
    <row r="211" spans="1:10">
      <c r="A211" s="143">
        <v>202</v>
      </c>
      <c r="B211" s="144"/>
      <c r="C211" s="204"/>
      <c r="D211" s="144"/>
      <c r="E211" s="146"/>
      <c r="F211" s="16" t="str">
        <f t="shared" si="14"/>
        <v/>
      </c>
      <c r="I211" s="382" t="str">
        <f t="shared" si="15"/>
        <v/>
      </c>
      <c r="J211" s="382" t="str">
        <f t="shared" si="16"/>
        <v/>
      </c>
    </row>
    <row r="212" spans="1:10">
      <c r="A212" s="143">
        <v>203</v>
      </c>
      <c r="B212" s="144"/>
      <c r="C212" s="204"/>
      <c r="D212" s="144"/>
      <c r="E212" s="146"/>
      <c r="F212" s="16" t="str">
        <f t="shared" si="14"/>
        <v/>
      </c>
      <c r="I212" s="382" t="str">
        <f t="shared" si="15"/>
        <v/>
      </c>
      <c r="J212" s="382" t="str">
        <f t="shared" si="16"/>
        <v/>
      </c>
    </row>
    <row r="213" spans="1:10">
      <c r="A213" s="143">
        <v>204</v>
      </c>
      <c r="B213" s="144"/>
      <c r="C213" s="204"/>
      <c r="D213" s="144"/>
      <c r="E213" s="146"/>
      <c r="F213" s="16" t="str">
        <f t="shared" si="14"/>
        <v/>
      </c>
      <c r="I213" s="382" t="str">
        <f t="shared" si="15"/>
        <v/>
      </c>
      <c r="J213" s="382" t="str">
        <f t="shared" si="16"/>
        <v/>
      </c>
    </row>
    <row r="214" spans="1:10">
      <c r="A214" s="143">
        <v>205</v>
      </c>
      <c r="B214" s="144"/>
      <c r="C214" s="204"/>
      <c r="D214" s="144"/>
      <c r="E214" s="146"/>
      <c r="F214" s="16" t="str">
        <f t="shared" si="14"/>
        <v/>
      </c>
      <c r="I214" s="382" t="str">
        <f t="shared" si="15"/>
        <v/>
      </c>
      <c r="J214" s="382" t="str">
        <f t="shared" si="16"/>
        <v/>
      </c>
    </row>
    <row r="215" spans="1:10">
      <c r="A215" s="143">
        <v>206</v>
      </c>
      <c r="B215" s="144"/>
      <c r="C215" s="204"/>
      <c r="D215" s="144"/>
      <c r="E215" s="146"/>
      <c r="F215" s="16" t="str">
        <f t="shared" si="14"/>
        <v/>
      </c>
      <c r="I215" s="382" t="str">
        <f t="shared" si="15"/>
        <v/>
      </c>
      <c r="J215" s="382" t="str">
        <f t="shared" si="16"/>
        <v/>
      </c>
    </row>
    <row r="216" spans="1:10">
      <c r="A216" s="143">
        <v>207</v>
      </c>
      <c r="B216" s="144"/>
      <c r="C216" s="204"/>
      <c r="D216" s="144"/>
      <c r="E216" s="146"/>
      <c r="F216" s="16" t="str">
        <f t="shared" si="14"/>
        <v/>
      </c>
      <c r="I216" s="382" t="str">
        <f t="shared" si="15"/>
        <v/>
      </c>
      <c r="J216" s="382" t="str">
        <f t="shared" si="16"/>
        <v/>
      </c>
    </row>
    <row r="217" spans="1:10">
      <c r="A217" s="143">
        <v>208</v>
      </c>
      <c r="B217" s="144"/>
      <c r="C217" s="204"/>
      <c r="D217" s="144"/>
      <c r="E217" s="146"/>
      <c r="F217" s="16" t="str">
        <f t="shared" si="14"/>
        <v/>
      </c>
      <c r="I217" s="382" t="str">
        <f t="shared" si="15"/>
        <v/>
      </c>
      <c r="J217" s="382" t="str">
        <f t="shared" si="16"/>
        <v/>
      </c>
    </row>
    <row r="218" spans="1:10">
      <c r="A218" s="143">
        <v>209</v>
      </c>
      <c r="B218" s="144"/>
      <c r="C218" s="204"/>
      <c r="D218" s="144"/>
      <c r="E218" s="146"/>
      <c r="F218" s="16" t="str">
        <f t="shared" si="14"/>
        <v/>
      </c>
      <c r="I218" s="382" t="str">
        <f t="shared" si="15"/>
        <v/>
      </c>
      <c r="J218" s="382" t="str">
        <f t="shared" si="16"/>
        <v/>
      </c>
    </row>
    <row r="219" spans="1:10">
      <c r="A219" s="143">
        <v>210</v>
      </c>
      <c r="B219" s="144"/>
      <c r="C219" s="204"/>
      <c r="D219" s="144"/>
      <c r="E219" s="146"/>
      <c r="F219" s="16" t="str">
        <f t="shared" si="14"/>
        <v/>
      </c>
      <c r="I219" s="382" t="str">
        <f t="shared" si="15"/>
        <v/>
      </c>
      <c r="J219" s="382" t="str">
        <f t="shared" si="16"/>
        <v/>
      </c>
    </row>
    <row r="220" spans="1:10">
      <c r="A220" s="143">
        <v>211</v>
      </c>
      <c r="B220" s="144"/>
      <c r="C220" s="204"/>
      <c r="D220" s="144"/>
      <c r="E220" s="146"/>
      <c r="F220" s="16" t="str">
        <f t="shared" si="14"/>
        <v/>
      </c>
      <c r="I220" s="382" t="str">
        <f t="shared" si="15"/>
        <v/>
      </c>
      <c r="J220" s="382" t="str">
        <f t="shared" si="16"/>
        <v/>
      </c>
    </row>
    <row r="221" spans="1:10">
      <c r="A221" s="143">
        <v>212</v>
      </c>
      <c r="B221" s="144"/>
      <c r="C221" s="204"/>
      <c r="D221" s="144"/>
      <c r="E221" s="146"/>
      <c r="F221" s="16" t="str">
        <f t="shared" si="14"/>
        <v/>
      </c>
      <c r="I221" s="382" t="str">
        <f t="shared" si="15"/>
        <v/>
      </c>
      <c r="J221" s="382" t="str">
        <f t="shared" si="16"/>
        <v/>
      </c>
    </row>
    <row r="222" spans="1:10">
      <c r="A222" s="143">
        <v>213</v>
      </c>
      <c r="B222" s="144"/>
      <c r="C222" s="204"/>
      <c r="D222" s="144"/>
      <c r="E222" s="146"/>
      <c r="F222" s="16" t="str">
        <f t="shared" si="14"/>
        <v/>
      </c>
      <c r="I222" s="382" t="str">
        <f t="shared" si="15"/>
        <v/>
      </c>
      <c r="J222" s="382" t="str">
        <f t="shared" si="16"/>
        <v/>
      </c>
    </row>
    <row r="223" spans="1:10">
      <c r="A223" s="143">
        <v>214</v>
      </c>
      <c r="B223" s="144"/>
      <c r="C223" s="204"/>
      <c r="D223" s="144"/>
      <c r="E223" s="146"/>
      <c r="F223" s="16" t="str">
        <f t="shared" si="14"/>
        <v/>
      </c>
      <c r="I223" s="382" t="str">
        <f t="shared" si="15"/>
        <v/>
      </c>
      <c r="J223" s="382" t="str">
        <f t="shared" si="16"/>
        <v/>
      </c>
    </row>
    <row r="224" spans="1:10">
      <c r="A224" s="143">
        <v>215</v>
      </c>
      <c r="B224" s="144"/>
      <c r="C224" s="204"/>
      <c r="D224" s="144"/>
      <c r="E224" s="146"/>
      <c r="F224" s="16" t="str">
        <f t="shared" si="14"/>
        <v/>
      </c>
      <c r="I224" s="382" t="str">
        <f t="shared" si="15"/>
        <v/>
      </c>
      <c r="J224" s="382" t="str">
        <f t="shared" si="16"/>
        <v/>
      </c>
    </row>
    <row r="225" spans="1:10">
      <c r="A225" s="143">
        <v>216</v>
      </c>
      <c r="B225" s="144"/>
      <c r="C225" s="204"/>
      <c r="D225" s="144"/>
      <c r="E225" s="146"/>
      <c r="F225" s="16" t="str">
        <f t="shared" si="14"/>
        <v/>
      </c>
      <c r="I225" s="382" t="str">
        <f t="shared" si="15"/>
        <v/>
      </c>
      <c r="J225" s="382" t="str">
        <f t="shared" si="16"/>
        <v/>
      </c>
    </row>
    <row r="226" spans="1:10">
      <c r="A226" s="143">
        <v>217</v>
      </c>
      <c r="B226" s="144"/>
      <c r="C226" s="204"/>
      <c r="D226" s="144"/>
      <c r="E226" s="146"/>
      <c r="F226" s="16" t="str">
        <f t="shared" si="14"/>
        <v/>
      </c>
      <c r="I226" s="382" t="str">
        <f t="shared" si="15"/>
        <v/>
      </c>
      <c r="J226" s="382" t="str">
        <f t="shared" si="16"/>
        <v/>
      </c>
    </row>
    <row r="227" spans="1:10">
      <c r="A227" s="143">
        <v>218</v>
      </c>
      <c r="B227" s="144"/>
      <c r="C227" s="204"/>
      <c r="D227" s="144"/>
      <c r="E227" s="146"/>
      <c r="F227" s="16" t="str">
        <f t="shared" si="14"/>
        <v/>
      </c>
      <c r="I227" s="382" t="str">
        <f t="shared" si="15"/>
        <v/>
      </c>
      <c r="J227" s="382" t="str">
        <f t="shared" si="16"/>
        <v/>
      </c>
    </row>
    <row r="228" spans="1:10">
      <c r="A228" s="143">
        <v>219</v>
      </c>
      <c r="B228" s="144"/>
      <c r="C228" s="204"/>
      <c r="D228" s="144"/>
      <c r="E228" s="146"/>
      <c r="F228" s="16" t="str">
        <f t="shared" si="14"/>
        <v/>
      </c>
      <c r="I228" s="382" t="str">
        <f t="shared" si="15"/>
        <v/>
      </c>
      <c r="J228" s="382" t="str">
        <f t="shared" si="16"/>
        <v/>
      </c>
    </row>
    <row r="229" spans="1:10">
      <c r="A229" s="143">
        <v>220</v>
      </c>
      <c r="B229" s="144"/>
      <c r="C229" s="204"/>
      <c r="D229" s="144"/>
      <c r="E229" s="146"/>
      <c r="F229" s="16" t="str">
        <f t="shared" si="14"/>
        <v/>
      </c>
      <c r="I229" s="382" t="str">
        <f t="shared" si="15"/>
        <v/>
      </c>
      <c r="J229" s="382" t="str">
        <f t="shared" si="16"/>
        <v/>
      </c>
    </row>
    <row r="230" spans="1:10">
      <c r="A230" s="143">
        <v>221</v>
      </c>
      <c r="B230" s="144"/>
      <c r="C230" s="204"/>
      <c r="D230" s="144"/>
      <c r="E230" s="146"/>
      <c r="F230" s="16" t="str">
        <f t="shared" si="14"/>
        <v/>
      </c>
      <c r="I230" s="382" t="str">
        <f t="shared" si="15"/>
        <v/>
      </c>
      <c r="J230" s="382" t="str">
        <f t="shared" si="16"/>
        <v/>
      </c>
    </row>
    <row r="231" spans="1:10">
      <c r="A231" s="143">
        <v>222</v>
      </c>
      <c r="B231" s="144"/>
      <c r="C231" s="204"/>
      <c r="D231" s="144"/>
      <c r="E231" s="146"/>
      <c r="F231" s="16" t="str">
        <f t="shared" si="14"/>
        <v/>
      </c>
      <c r="I231" s="382" t="str">
        <f t="shared" si="15"/>
        <v/>
      </c>
      <c r="J231" s="382" t="str">
        <f t="shared" si="16"/>
        <v/>
      </c>
    </row>
    <row r="232" spans="1:10">
      <c r="A232" s="143">
        <v>223</v>
      </c>
      <c r="B232" s="144"/>
      <c r="C232" s="204"/>
      <c r="D232" s="144"/>
      <c r="E232" s="146"/>
      <c r="F232" s="16" t="str">
        <f t="shared" si="14"/>
        <v/>
      </c>
      <c r="I232" s="382" t="str">
        <f t="shared" si="15"/>
        <v/>
      </c>
      <c r="J232" s="382" t="str">
        <f t="shared" si="16"/>
        <v/>
      </c>
    </row>
    <row r="233" spans="1:10">
      <c r="A233" s="143">
        <v>224</v>
      </c>
      <c r="B233" s="144"/>
      <c r="C233" s="204"/>
      <c r="D233" s="144"/>
      <c r="E233" s="146"/>
      <c r="F233" s="16" t="str">
        <f t="shared" si="14"/>
        <v/>
      </c>
      <c r="I233" s="382" t="str">
        <f t="shared" si="15"/>
        <v/>
      </c>
      <c r="J233" s="382" t="str">
        <f t="shared" si="16"/>
        <v/>
      </c>
    </row>
    <row r="234" spans="1:10">
      <c r="A234" s="143">
        <v>225</v>
      </c>
      <c r="B234" s="144"/>
      <c r="C234" s="204"/>
      <c r="D234" s="144"/>
      <c r="E234" s="146"/>
      <c r="F234" s="16" t="str">
        <f t="shared" si="14"/>
        <v/>
      </c>
      <c r="I234" s="382" t="str">
        <f t="shared" si="15"/>
        <v/>
      </c>
      <c r="J234" s="382" t="str">
        <f t="shared" si="16"/>
        <v/>
      </c>
    </row>
    <row r="235" spans="1:10">
      <c r="A235" s="143">
        <v>226</v>
      </c>
      <c r="B235" s="144"/>
      <c r="C235" s="204"/>
      <c r="D235" s="144"/>
      <c r="E235" s="146"/>
      <c r="F235" s="16" t="str">
        <f t="shared" si="14"/>
        <v/>
      </c>
      <c r="I235" s="382" t="str">
        <f t="shared" si="15"/>
        <v/>
      </c>
      <c r="J235" s="382" t="str">
        <f t="shared" si="16"/>
        <v/>
      </c>
    </row>
    <row r="236" spans="1:10">
      <c r="A236" s="143">
        <v>227</v>
      </c>
      <c r="B236" s="144"/>
      <c r="C236" s="204"/>
      <c r="D236" s="144"/>
      <c r="E236" s="146"/>
      <c r="F236" s="16" t="str">
        <f t="shared" si="14"/>
        <v/>
      </c>
      <c r="I236" s="382" t="str">
        <f t="shared" si="15"/>
        <v/>
      </c>
      <c r="J236" s="382" t="str">
        <f t="shared" si="16"/>
        <v/>
      </c>
    </row>
    <row r="237" spans="1:10">
      <c r="A237" s="143">
        <v>228</v>
      </c>
      <c r="B237" s="144"/>
      <c r="C237" s="204"/>
      <c r="D237" s="144"/>
      <c r="E237" s="146"/>
      <c r="F237" s="16" t="str">
        <f t="shared" si="14"/>
        <v/>
      </c>
      <c r="I237" s="382" t="str">
        <f t="shared" si="15"/>
        <v/>
      </c>
      <c r="J237" s="382" t="str">
        <f t="shared" si="16"/>
        <v/>
      </c>
    </row>
    <row r="238" spans="1:10">
      <c r="A238" s="143">
        <v>229</v>
      </c>
      <c r="B238" s="144"/>
      <c r="C238" s="204"/>
      <c r="D238" s="144"/>
      <c r="E238" s="146"/>
      <c r="F238" s="16" t="str">
        <f t="shared" si="14"/>
        <v/>
      </c>
      <c r="I238" s="382" t="str">
        <f t="shared" si="15"/>
        <v/>
      </c>
      <c r="J238" s="382" t="str">
        <f t="shared" si="16"/>
        <v/>
      </c>
    </row>
    <row r="239" spans="1:10">
      <c r="A239" s="143">
        <v>230</v>
      </c>
      <c r="B239" s="144"/>
      <c r="C239" s="204"/>
      <c r="D239" s="144"/>
      <c r="E239" s="146"/>
      <c r="F239" s="16" t="str">
        <f t="shared" si="14"/>
        <v/>
      </c>
      <c r="I239" s="382" t="str">
        <f t="shared" si="15"/>
        <v/>
      </c>
      <c r="J239" s="382" t="str">
        <f t="shared" si="16"/>
        <v/>
      </c>
    </row>
    <row r="240" spans="1:10">
      <c r="A240" s="143">
        <v>231</v>
      </c>
      <c r="B240" s="144"/>
      <c r="C240" s="204"/>
      <c r="D240" s="144"/>
      <c r="E240" s="146"/>
      <c r="F240" s="16" t="str">
        <f t="shared" si="14"/>
        <v/>
      </c>
      <c r="I240" s="382" t="str">
        <f t="shared" si="15"/>
        <v/>
      </c>
      <c r="J240" s="382" t="str">
        <f t="shared" si="16"/>
        <v/>
      </c>
    </row>
    <row r="241" spans="1:10">
      <c r="A241" s="143">
        <v>232</v>
      </c>
      <c r="B241" s="144"/>
      <c r="C241" s="204"/>
      <c r="D241" s="144"/>
      <c r="E241" s="146"/>
      <c r="F241" s="16" t="str">
        <f t="shared" si="14"/>
        <v/>
      </c>
      <c r="I241" s="382" t="str">
        <f t="shared" si="15"/>
        <v/>
      </c>
      <c r="J241" s="382" t="str">
        <f t="shared" si="16"/>
        <v/>
      </c>
    </row>
    <row r="242" spans="1:10">
      <c r="A242" s="143">
        <v>233</v>
      </c>
      <c r="B242" s="144"/>
      <c r="C242" s="204"/>
      <c r="D242" s="144"/>
      <c r="E242" s="146"/>
      <c r="F242" s="16" t="str">
        <f t="shared" si="14"/>
        <v/>
      </c>
      <c r="I242" s="382" t="str">
        <f t="shared" si="15"/>
        <v/>
      </c>
      <c r="J242" s="382" t="str">
        <f t="shared" si="16"/>
        <v/>
      </c>
    </row>
    <row r="243" spans="1:10">
      <c r="A243" s="143">
        <v>234</v>
      </c>
      <c r="B243" s="144"/>
      <c r="C243" s="204"/>
      <c r="D243" s="144"/>
      <c r="E243" s="146"/>
      <c r="F243" s="16" t="str">
        <f t="shared" si="14"/>
        <v/>
      </c>
      <c r="I243" s="382" t="str">
        <f t="shared" si="15"/>
        <v/>
      </c>
      <c r="J243" s="382" t="str">
        <f t="shared" si="16"/>
        <v/>
      </c>
    </row>
    <row r="244" spans="1:10">
      <c r="A244" s="143">
        <v>235</v>
      </c>
      <c r="B244" s="144"/>
      <c r="C244" s="204"/>
      <c r="D244" s="144"/>
      <c r="E244" s="146"/>
      <c r="F244" s="16" t="str">
        <f t="shared" si="14"/>
        <v/>
      </c>
      <c r="I244" s="382" t="str">
        <f t="shared" si="15"/>
        <v/>
      </c>
      <c r="J244" s="382" t="str">
        <f t="shared" si="16"/>
        <v/>
      </c>
    </row>
    <row r="245" spans="1:10">
      <c r="A245" s="143">
        <v>236</v>
      </c>
      <c r="B245" s="144"/>
      <c r="C245" s="204"/>
      <c r="D245" s="144"/>
      <c r="E245" s="146"/>
      <c r="F245" s="16" t="str">
        <f t="shared" si="14"/>
        <v/>
      </c>
      <c r="I245" s="382" t="str">
        <f t="shared" si="15"/>
        <v/>
      </c>
      <c r="J245" s="382" t="str">
        <f t="shared" si="16"/>
        <v/>
      </c>
    </row>
    <row r="246" spans="1:10">
      <c r="A246" s="143">
        <v>237</v>
      </c>
      <c r="B246" s="144"/>
      <c r="C246" s="204"/>
      <c r="D246" s="144"/>
      <c r="E246" s="146"/>
      <c r="F246" s="16" t="str">
        <f t="shared" si="14"/>
        <v/>
      </c>
      <c r="I246" s="382" t="str">
        <f t="shared" si="15"/>
        <v/>
      </c>
      <c r="J246" s="382" t="str">
        <f t="shared" si="16"/>
        <v/>
      </c>
    </row>
    <row r="247" spans="1:10">
      <c r="A247" s="143">
        <v>238</v>
      </c>
      <c r="B247" s="144"/>
      <c r="C247" s="204"/>
      <c r="D247" s="144"/>
      <c r="E247" s="146"/>
      <c r="F247" s="16" t="str">
        <f t="shared" si="14"/>
        <v/>
      </c>
      <c r="I247" s="382" t="str">
        <f t="shared" si="15"/>
        <v/>
      </c>
      <c r="J247" s="382" t="str">
        <f t="shared" si="16"/>
        <v/>
      </c>
    </row>
    <row r="248" spans="1:10">
      <c r="A248" s="143">
        <v>239</v>
      </c>
      <c r="B248" s="144"/>
      <c r="C248" s="204"/>
      <c r="D248" s="144"/>
      <c r="E248" s="146"/>
      <c r="F248" s="16" t="str">
        <f t="shared" si="14"/>
        <v/>
      </c>
      <c r="I248" s="382" t="str">
        <f t="shared" si="15"/>
        <v/>
      </c>
      <c r="J248" s="382" t="str">
        <f t="shared" si="16"/>
        <v/>
      </c>
    </row>
    <row r="249" spans="1:10">
      <c r="A249" s="143">
        <v>240</v>
      </c>
      <c r="B249" s="144"/>
      <c r="C249" s="204"/>
      <c r="D249" s="144"/>
      <c r="E249" s="146"/>
      <c r="F249" s="16" t="str">
        <f t="shared" si="14"/>
        <v/>
      </c>
      <c r="I249" s="382" t="str">
        <f t="shared" si="15"/>
        <v/>
      </c>
      <c r="J249" s="382" t="str">
        <f t="shared" si="16"/>
        <v/>
      </c>
    </row>
    <row r="250" spans="1:10">
      <c r="A250" s="143">
        <v>241</v>
      </c>
      <c r="B250" s="144"/>
      <c r="C250" s="204"/>
      <c r="D250" s="144"/>
      <c r="E250" s="146"/>
      <c r="F250" s="16" t="str">
        <f t="shared" si="14"/>
        <v/>
      </c>
      <c r="I250" s="382" t="str">
        <f t="shared" si="15"/>
        <v/>
      </c>
      <c r="J250" s="382" t="str">
        <f t="shared" si="16"/>
        <v/>
      </c>
    </row>
    <row r="251" spans="1:10">
      <c r="A251" s="143">
        <v>242</v>
      </c>
      <c r="B251" s="144"/>
      <c r="C251" s="204"/>
      <c r="D251" s="144"/>
      <c r="E251" s="146"/>
      <c r="F251" s="16" t="str">
        <f t="shared" si="14"/>
        <v/>
      </c>
      <c r="I251" s="382" t="str">
        <f t="shared" si="15"/>
        <v/>
      </c>
      <c r="J251" s="382" t="str">
        <f t="shared" si="16"/>
        <v/>
      </c>
    </row>
    <row r="252" spans="1:10">
      <c r="A252" s="143">
        <v>243</v>
      </c>
      <c r="B252" s="144"/>
      <c r="C252" s="204"/>
      <c r="D252" s="144"/>
      <c r="E252" s="146"/>
      <c r="F252" s="16" t="str">
        <f t="shared" si="14"/>
        <v/>
      </c>
      <c r="I252" s="382" t="str">
        <f t="shared" si="15"/>
        <v/>
      </c>
      <c r="J252" s="382" t="str">
        <f t="shared" si="16"/>
        <v/>
      </c>
    </row>
    <row r="253" spans="1:10">
      <c r="A253" s="143">
        <v>244</v>
      </c>
      <c r="B253" s="144"/>
      <c r="C253" s="204"/>
      <c r="D253" s="144"/>
      <c r="E253" s="146"/>
      <c r="F253" s="16" t="str">
        <f t="shared" si="14"/>
        <v/>
      </c>
      <c r="I253" s="382" t="str">
        <f t="shared" si="15"/>
        <v/>
      </c>
      <c r="J253" s="382" t="str">
        <f t="shared" si="16"/>
        <v/>
      </c>
    </row>
    <row r="254" spans="1:10">
      <c r="A254" s="143">
        <v>245</v>
      </c>
      <c r="B254" s="144"/>
      <c r="C254" s="204"/>
      <c r="D254" s="144"/>
      <c r="E254" s="146"/>
      <c r="F254" s="16" t="str">
        <f t="shared" si="14"/>
        <v/>
      </c>
      <c r="I254" s="382" t="str">
        <f t="shared" si="15"/>
        <v/>
      </c>
      <c r="J254" s="382" t="str">
        <f t="shared" si="16"/>
        <v/>
      </c>
    </row>
    <row r="255" spans="1:10">
      <c r="A255" s="143">
        <v>246</v>
      </c>
      <c r="B255" s="144"/>
      <c r="C255" s="204"/>
      <c r="D255" s="144"/>
      <c r="E255" s="146"/>
      <c r="F255" s="16" t="str">
        <f t="shared" si="14"/>
        <v/>
      </c>
      <c r="I255" s="382" t="str">
        <f t="shared" si="15"/>
        <v/>
      </c>
      <c r="J255" s="382" t="str">
        <f t="shared" si="16"/>
        <v/>
      </c>
    </row>
    <row r="256" spans="1:10">
      <c r="A256" s="143">
        <v>247</v>
      </c>
      <c r="B256" s="144"/>
      <c r="C256" s="204"/>
      <c r="D256" s="144"/>
      <c r="E256" s="146"/>
      <c r="F256" s="16" t="str">
        <f t="shared" si="14"/>
        <v/>
      </c>
      <c r="I256" s="382" t="str">
        <f t="shared" si="15"/>
        <v/>
      </c>
      <c r="J256" s="382" t="str">
        <f t="shared" si="16"/>
        <v/>
      </c>
    </row>
    <row r="257" spans="1:10">
      <c r="A257" s="143">
        <v>248</v>
      </c>
      <c r="B257" s="144"/>
      <c r="C257" s="204"/>
      <c r="D257" s="144"/>
      <c r="E257" s="146"/>
      <c r="F257" s="16" t="str">
        <f t="shared" si="14"/>
        <v/>
      </c>
      <c r="I257" s="382" t="str">
        <f t="shared" si="15"/>
        <v/>
      </c>
      <c r="J257" s="382" t="str">
        <f t="shared" si="16"/>
        <v/>
      </c>
    </row>
    <row r="258" spans="1:10">
      <c r="A258" s="143">
        <v>249</v>
      </c>
      <c r="B258" s="144"/>
      <c r="C258" s="204"/>
      <c r="D258" s="144"/>
      <c r="E258" s="146"/>
      <c r="F258" s="16" t="str">
        <f t="shared" si="14"/>
        <v/>
      </c>
      <c r="I258" s="382" t="str">
        <f t="shared" si="15"/>
        <v/>
      </c>
      <c r="J258" s="382" t="str">
        <f t="shared" si="16"/>
        <v/>
      </c>
    </row>
    <row r="259" spans="1:10">
      <c r="A259" s="143">
        <v>250</v>
      </c>
      <c r="B259" s="144"/>
      <c r="C259" s="204"/>
      <c r="D259" s="144"/>
      <c r="E259" s="146"/>
      <c r="F259" s="16" t="str">
        <f t="shared" si="14"/>
        <v/>
      </c>
      <c r="I259" s="382" t="str">
        <f t="shared" si="15"/>
        <v/>
      </c>
      <c r="J259" s="382" t="str">
        <f t="shared" si="16"/>
        <v/>
      </c>
    </row>
  </sheetData>
  <sheetProtection algorithmName="SHA-512" hashValue="Z3oLyFEcupLDWe2/ur9euqcKdiI2zx4SRBDHwwC+6NQK37+jMcVj55t7zXRgH/Z3cf+5Ijhy7EDxEF1TGds65A==" saltValue="MYnGgd0gL+DjS4+qMhH0C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4.5"/>
  <cols>
    <col min="1" max="1" width="32.453125" bestFit="1" customWidth="1"/>
    <col min="2" max="2" width="32.453125" customWidth="1"/>
    <col min="3" max="3" width="33.54296875" bestFit="1" customWidth="1"/>
    <col min="4" max="4" width="24.08984375" bestFit="1" customWidth="1"/>
    <col min="5" max="5" width="26" bestFit="1" customWidth="1"/>
  </cols>
  <sheetData>
    <row r="1" spans="1:7" s="35" customFormat="1">
      <c r="A1" s="35" t="s">
        <v>447</v>
      </c>
      <c r="B1" s="35" t="s">
        <v>443</v>
      </c>
      <c r="C1" s="35" t="s">
        <v>444</v>
      </c>
      <c r="D1" s="35" t="s">
        <v>445</v>
      </c>
      <c r="E1" s="35" t="s">
        <v>446</v>
      </c>
      <c r="G1" s="35"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s3MZxSLamW2ocDzpoOuwifye8oNLf6sx1/IincXLdTC6kw+D4bGbPtzU2UUnJKWbd1neX1fDrrV69OnE8APHxA==" saltValue="Xev+IjR8OUE2Fp/bzoIt7w=="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topLeftCell="B1" zoomScaleNormal="100" workbookViewId="0">
      <selection activeCell="G14" sqref="G14"/>
    </sheetView>
  </sheetViews>
  <sheetFormatPr defaultColWidth="9.08984375" defaultRowHeight="14.5"/>
  <cols>
    <col min="1" max="1" width="9.08984375" style="49"/>
    <col min="2" max="2" width="21.54296875" style="49" customWidth="1"/>
    <col min="3" max="3" width="41.36328125" style="49" customWidth="1"/>
    <col min="4" max="4" width="12.90625" style="49" customWidth="1"/>
    <col min="5" max="6" width="37" style="49" customWidth="1"/>
    <col min="7" max="7" width="12.90625" style="49" customWidth="1"/>
    <col min="8" max="8" width="13.6328125" style="331" customWidth="1"/>
    <col min="9" max="16384" width="9.08984375" style="49"/>
  </cols>
  <sheetData>
    <row r="1" spans="1:16" s="60" customFormat="1" ht="15.5">
      <c r="A1" s="59" t="s">
        <v>483</v>
      </c>
      <c r="E1" s="61"/>
      <c r="F1" s="61"/>
      <c r="H1" s="62"/>
      <c r="J1" s="62"/>
      <c r="M1" s="289"/>
      <c r="N1" s="289"/>
      <c r="O1" s="289"/>
      <c r="P1" s="289"/>
    </row>
    <row r="2" spans="1:16" s="60" customFormat="1" ht="15.5">
      <c r="A2" s="610" t="s">
        <v>424</v>
      </c>
      <c r="B2" s="610"/>
      <c r="C2" s="610"/>
      <c r="E2" s="61"/>
      <c r="F2" s="61"/>
      <c r="H2" s="62"/>
      <c r="J2" s="62"/>
      <c r="M2" s="289"/>
      <c r="N2" s="289"/>
      <c r="O2" s="289"/>
      <c r="P2" s="289"/>
    </row>
    <row r="3" spans="1:16" s="64" customFormat="1" ht="15.5">
      <c r="A3" s="554" t="s">
        <v>905</v>
      </c>
      <c r="B3" s="554"/>
      <c r="C3" s="554"/>
      <c r="D3" s="554"/>
      <c r="E3" s="554"/>
      <c r="F3" s="554"/>
      <c r="G3" s="291"/>
    </row>
    <row r="4" spans="1:16" ht="15.5">
      <c r="A4" s="560" t="s">
        <v>968</v>
      </c>
      <c r="B4" s="560"/>
      <c r="C4" s="560"/>
      <c r="D4" s="560"/>
      <c r="E4" s="560"/>
      <c r="F4" s="560"/>
      <c r="G4" s="560"/>
      <c r="H4" s="49"/>
    </row>
    <row r="6" spans="1:16" ht="15.5">
      <c r="H6" s="347" t="str">
        <f>CONCATENATE(functie," ",nume_candidat)</f>
        <v>Șef de lucrări Cristina-Maria POVIAN</v>
      </c>
    </row>
    <row r="7" spans="1:16" ht="15.75" customHeight="1">
      <c r="A7" s="551" t="s">
        <v>338</v>
      </c>
      <c r="B7" s="551" t="s">
        <v>426</v>
      </c>
      <c r="C7" s="551" t="s">
        <v>437</v>
      </c>
      <c r="D7" s="557" t="s">
        <v>425</v>
      </c>
      <c r="E7" s="551" t="s">
        <v>439</v>
      </c>
      <c r="F7" s="557" t="s">
        <v>442</v>
      </c>
      <c r="G7" s="557" t="s">
        <v>438</v>
      </c>
      <c r="H7" s="614" t="s">
        <v>13</v>
      </c>
    </row>
    <row r="8" spans="1:16" ht="15" customHeight="1">
      <c r="A8" s="551"/>
      <c r="B8" s="551"/>
      <c r="C8" s="551"/>
      <c r="D8" s="557"/>
      <c r="E8" s="551"/>
      <c r="F8" s="557"/>
      <c r="G8" s="557"/>
      <c r="H8" s="614"/>
    </row>
    <row r="9" spans="1:16" ht="15.5">
      <c r="A9" s="330"/>
      <c r="G9" s="89" t="s">
        <v>453</v>
      </c>
      <c r="H9" s="352">
        <f>SUM(H10:H29)</f>
        <v>0</v>
      </c>
    </row>
    <row r="10" spans="1:16" ht="15.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5">
      <c r="A12" s="10" t="s">
        <v>25</v>
      </c>
      <c r="B12" s="160"/>
      <c r="C12" s="160"/>
      <c r="D12" s="90"/>
      <c r="E12" s="90"/>
      <c r="F12" s="90"/>
      <c r="G12" s="90"/>
      <c r="H12" s="353" t="str">
        <f t="shared" si="0"/>
        <v/>
      </c>
    </row>
    <row r="13" spans="1:16" ht="15.5">
      <c r="A13" s="10" t="s">
        <v>26</v>
      </c>
      <c r="B13" s="160"/>
      <c r="C13" s="160"/>
      <c r="D13" s="90"/>
      <c r="E13" s="90"/>
      <c r="F13" s="90"/>
      <c r="G13" s="90"/>
      <c r="H13" s="353" t="str">
        <f t="shared" si="0"/>
        <v/>
      </c>
    </row>
    <row r="14" spans="1:16" ht="15.5">
      <c r="A14" s="10" t="s">
        <v>63</v>
      </c>
      <c r="B14" s="160"/>
      <c r="C14" s="160"/>
      <c r="D14" s="90"/>
      <c r="E14" s="90"/>
      <c r="F14" s="90"/>
      <c r="G14" s="90"/>
      <c r="H14" s="353" t="str">
        <f t="shared" si="0"/>
        <v/>
      </c>
    </row>
    <row r="15" spans="1:16" ht="15.5">
      <c r="A15" s="10" t="s">
        <v>64</v>
      </c>
      <c r="B15" s="160"/>
      <c r="C15" s="160"/>
      <c r="D15" s="90"/>
      <c r="E15" s="90"/>
      <c r="F15" s="90"/>
      <c r="G15" s="90"/>
      <c r="H15" s="353" t="str">
        <f t="shared" si="0"/>
        <v/>
      </c>
    </row>
    <row r="16" spans="1:16" ht="15.5">
      <c r="A16" s="10" t="s">
        <v>65</v>
      </c>
      <c r="B16" s="160"/>
      <c r="C16" s="160"/>
      <c r="D16" s="90"/>
      <c r="E16" s="90"/>
      <c r="F16" s="90"/>
      <c r="G16" s="90"/>
      <c r="H16" s="353" t="str">
        <f t="shared" si="0"/>
        <v/>
      </c>
    </row>
    <row r="17" spans="1:8" ht="15.5">
      <c r="A17" s="10" t="s">
        <v>66</v>
      </c>
      <c r="B17" s="160"/>
      <c r="C17" s="160"/>
      <c r="D17" s="90"/>
      <c r="E17" s="90"/>
      <c r="F17" s="90"/>
      <c r="G17" s="90"/>
      <c r="H17" s="353" t="str">
        <f t="shared" si="0"/>
        <v/>
      </c>
    </row>
    <row r="18" spans="1:8" ht="15.5">
      <c r="A18" s="10" t="s">
        <v>67</v>
      </c>
      <c r="B18" s="160"/>
      <c r="C18" s="160"/>
      <c r="D18" s="90"/>
      <c r="E18" s="90"/>
      <c r="F18" s="90"/>
      <c r="G18" s="90"/>
      <c r="H18" s="353" t="str">
        <f t="shared" si="0"/>
        <v/>
      </c>
    </row>
    <row r="19" spans="1:8" ht="15.5">
      <c r="A19" s="10" t="s">
        <v>68</v>
      </c>
      <c r="B19" s="160"/>
      <c r="C19" s="160"/>
      <c r="D19" s="90"/>
      <c r="E19" s="90"/>
      <c r="F19" s="90"/>
      <c r="G19" s="90"/>
      <c r="H19" s="353" t="str">
        <f t="shared" si="0"/>
        <v/>
      </c>
    </row>
    <row r="20" spans="1:8" ht="15.5">
      <c r="A20" s="10" t="s">
        <v>69</v>
      </c>
      <c r="B20" s="160"/>
      <c r="C20" s="160"/>
      <c r="D20" s="90"/>
      <c r="E20" s="90"/>
      <c r="F20" s="90"/>
      <c r="G20" s="90"/>
      <c r="H20" s="353" t="str">
        <f t="shared" si="0"/>
        <v/>
      </c>
    </row>
    <row r="21" spans="1:8" ht="15.5">
      <c r="A21" s="10" t="s">
        <v>70</v>
      </c>
      <c r="B21" s="160"/>
      <c r="C21" s="160"/>
      <c r="D21" s="90"/>
      <c r="E21" s="90"/>
      <c r="F21" s="90"/>
      <c r="G21" s="90"/>
      <c r="H21" s="353" t="str">
        <f t="shared" si="0"/>
        <v/>
      </c>
    </row>
    <row r="22" spans="1:8" ht="15.5">
      <c r="A22" s="10" t="s">
        <v>71</v>
      </c>
      <c r="B22" s="160"/>
      <c r="C22" s="160"/>
      <c r="D22" s="90"/>
      <c r="E22" s="90"/>
      <c r="F22" s="90"/>
      <c r="G22" s="90"/>
      <c r="H22" s="353" t="str">
        <f t="shared" si="0"/>
        <v/>
      </c>
    </row>
    <row r="23" spans="1:8" ht="15.5">
      <c r="A23" s="10" t="s">
        <v>72</v>
      </c>
      <c r="B23" s="160"/>
      <c r="C23" s="160"/>
      <c r="D23" s="90"/>
      <c r="E23" s="90"/>
      <c r="F23" s="90"/>
      <c r="G23" s="90"/>
      <c r="H23" s="353" t="str">
        <f t="shared" si="0"/>
        <v/>
      </c>
    </row>
    <row r="24" spans="1:8" ht="15.5">
      <c r="A24" s="10" t="s">
        <v>73</v>
      </c>
      <c r="B24" s="160"/>
      <c r="C24" s="160"/>
      <c r="D24" s="90"/>
      <c r="E24" s="90"/>
      <c r="F24" s="90"/>
      <c r="G24" s="90"/>
      <c r="H24" s="353" t="str">
        <f t="shared" si="0"/>
        <v/>
      </c>
    </row>
    <row r="25" spans="1:8" ht="15.5">
      <c r="A25" s="10" t="s">
        <v>74</v>
      </c>
      <c r="B25" s="160"/>
      <c r="C25" s="160"/>
      <c r="D25" s="90"/>
      <c r="E25" s="90"/>
      <c r="F25" s="90"/>
      <c r="G25" s="90"/>
      <c r="H25" s="353" t="str">
        <f t="shared" si="0"/>
        <v/>
      </c>
    </row>
    <row r="26" spans="1:8" ht="15.5">
      <c r="A26" s="10" t="s">
        <v>75</v>
      </c>
      <c r="B26" s="160"/>
      <c r="C26" s="160"/>
      <c r="D26" s="90"/>
      <c r="E26" s="90"/>
      <c r="F26" s="90"/>
      <c r="G26" s="90"/>
      <c r="H26" s="353" t="str">
        <f t="shared" si="0"/>
        <v/>
      </c>
    </row>
    <row r="27" spans="1:8" ht="15.5">
      <c r="A27" s="10" t="s">
        <v>76</v>
      </c>
      <c r="B27" s="160"/>
      <c r="C27" s="160"/>
      <c r="D27" s="90"/>
      <c r="E27" s="90"/>
      <c r="F27" s="90"/>
      <c r="G27" s="90"/>
      <c r="H27" s="353" t="str">
        <f t="shared" si="0"/>
        <v/>
      </c>
    </row>
    <row r="28" spans="1:8" ht="15.5">
      <c r="A28" s="10" t="s">
        <v>77</v>
      </c>
      <c r="B28" s="160"/>
      <c r="C28" s="160"/>
      <c r="D28" s="90"/>
      <c r="E28" s="90"/>
      <c r="F28" s="90"/>
      <c r="G28" s="90"/>
      <c r="H28" s="353" t="str">
        <f t="shared" si="0"/>
        <v/>
      </c>
    </row>
    <row r="29" spans="1:8" ht="15.5">
      <c r="A29" s="10" t="s">
        <v>78</v>
      </c>
      <c r="B29" s="160"/>
      <c r="C29" s="160"/>
      <c r="D29" s="90"/>
      <c r="E29" s="90"/>
      <c r="F29" s="90"/>
      <c r="G29" s="90"/>
      <c r="H29" s="353" t="str">
        <f t="shared" si="0"/>
        <v/>
      </c>
    </row>
  </sheetData>
  <sheetProtection algorithmName="SHA-512" hashValue="vfGKo90KAw4DBpsQxqQqK94yIGcl5JXTqf+vbE7JsP08EZeMXdPOYlbdFIrE7hqv6a2aoAKCXQEXEUXOnteWFQ==" saltValue="ocWtUu5yEXHhhaK4jUDGpw=="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1"/>
  <sheetViews>
    <sheetView zoomScale="80" zoomScaleNormal="80" workbookViewId="0">
      <selection activeCell="G11" sqref="G11"/>
    </sheetView>
  </sheetViews>
  <sheetFormatPr defaultColWidth="9.08984375" defaultRowHeight="14.5"/>
  <cols>
    <col min="1" max="1" width="5.6328125" style="49" customWidth="1"/>
    <col min="2" max="2" width="35.6328125" style="49" customWidth="1"/>
    <col min="3" max="3" width="20.08984375" style="49" customWidth="1"/>
    <col min="4" max="4" width="18.6328125" style="49" customWidth="1"/>
    <col min="5" max="5" width="35.6328125" style="399" customWidth="1"/>
    <col min="6" max="6" width="10.6328125" style="49" customWidth="1"/>
    <col min="7" max="7" width="17.6328125" style="49" customWidth="1"/>
    <col min="8" max="16384" width="9.08984375" style="49"/>
  </cols>
  <sheetData>
    <row r="1" spans="1:9" s="60" customFormat="1" ht="15.5">
      <c r="A1" s="59" t="s">
        <v>483</v>
      </c>
      <c r="E1" s="393"/>
      <c r="F1" s="61"/>
      <c r="G1" s="63"/>
      <c r="H1" s="62"/>
      <c r="I1" s="289"/>
    </row>
    <row r="2" spans="1:9" s="60" customFormat="1" ht="15.5">
      <c r="A2" s="346" t="str">
        <f>IF(ISBLANK(facultate), IF(ISBLANK(departament),"","Departament " &amp; departament), "Facultatea " &amp; facultate)</f>
        <v>Facultatea Arhitectură și Urbanism</v>
      </c>
      <c r="E2" s="393"/>
      <c r="F2" s="61"/>
      <c r="G2" s="63"/>
      <c r="H2" s="62"/>
      <c r="I2" s="289"/>
    </row>
    <row r="3" spans="1:9" s="60" customFormat="1" ht="15.5">
      <c r="A3" s="346" t="str">
        <f>IF(ISBLANK(departament),"","Departamentul " &amp; departament)</f>
        <v>Departamentul Arhitectură</v>
      </c>
      <c r="E3" s="393"/>
      <c r="F3" s="61"/>
      <c r="G3" s="63"/>
      <c r="H3" s="62"/>
      <c r="I3" s="289"/>
    </row>
    <row r="4" spans="1:9" s="64" customFormat="1" ht="15.5">
      <c r="B4" s="290"/>
      <c r="C4" s="384"/>
      <c r="D4" s="290" t="s">
        <v>905</v>
      </c>
      <c r="E4" s="385"/>
      <c r="F4" s="290"/>
      <c r="G4" s="290"/>
      <c r="H4" s="226"/>
      <c r="I4" s="291"/>
    </row>
    <row r="5" spans="1:9" s="64" customFormat="1" ht="15.5">
      <c r="B5" s="290"/>
      <c r="C5" s="384"/>
      <c r="D5" s="290" t="s">
        <v>969</v>
      </c>
      <c r="E5" s="385"/>
      <c r="F5" s="290"/>
      <c r="G5" s="290"/>
      <c r="H5" s="226"/>
      <c r="I5" s="71"/>
    </row>
    <row r="6" spans="1:9" s="64" customFormat="1" ht="13.5" customHeight="1">
      <c r="A6" s="60"/>
      <c r="E6" s="398" t="str">
        <f>CONCATENATE(functie," ",nume_candidat)</f>
        <v>Șef de lucrări Cristina-Maria POVIAN</v>
      </c>
      <c r="H6" s="70"/>
      <c r="I6" s="71"/>
    </row>
    <row r="7" spans="1:9" ht="15" customHeight="1">
      <c r="B7" s="562" t="s">
        <v>891</v>
      </c>
      <c r="C7" s="616" t="s">
        <v>14</v>
      </c>
      <c r="D7" s="617"/>
      <c r="E7" s="552" t="s">
        <v>544</v>
      </c>
    </row>
    <row r="8" spans="1:9" ht="15" customHeight="1">
      <c r="B8" s="563"/>
      <c r="C8" s="618"/>
      <c r="D8" s="619"/>
      <c r="E8" s="569"/>
    </row>
    <row r="9" spans="1:9" ht="15" customHeight="1">
      <c r="B9" s="563"/>
      <c r="C9" s="618"/>
      <c r="D9" s="619"/>
      <c r="E9" s="569"/>
    </row>
    <row r="10" spans="1:9" ht="15.75" customHeight="1">
      <c r="B10" s="564"/>
      <c r="C10" s="620"/>
      <c r="D10" s="621"/>
      <c r="E10" s="553"/>
    </row>
    <row r="11" spans="1:9" ht="46.5">
      <c r="B11" s="418" t="s">
        <v>742</v>
      </c>
      <c r="C11" s="608">
        <v>0</v>
      </c>
      <c r="D11" s="609"/>
      <c r="E11" s="351">
        <f>C11*200</f>
        <v>0</v>
      </c>
    </row>
    <row r="12" spans="1:9" ht="46.5">
      <c r="B12" s="418" t="s">
        <v>1085</v>
      </c>
      <c r="C12" s="608">
        <v>0</v>
      </c>
      <c r="D12" s="609"/>
      <c r="E12" s="351">
        <f>C12*50</f>
        <v>0</v>
      </c>
    </row>
    <row r="13" spans="1:9" ht="31">
      <c r="B13" s="418" t="s">
        <v>970</v>
      </c>
      <c r="C13" s="608">
        <v>0</v>
      </c>
      <c r="D13" s="609"/>
      <c r="E13" s="351">
        <f>C13*100</f>
        <v>0</v>
      </c>
      <c r="G13" s="409"/>
    </row>
    <row r="14" spans="1:9" ht="31">
      <c r="B14" s="418" t="s">
        <v>743</v>
      </c>
      <c r="C14" s="608">
        <v>1</v>
      </c>
      <c r="D14" s="609"/>
      <c r="E14" s="351">
        <f>C14*5</f>
        <v>5</v>
      </c>
    </row>
    <row r="15" spans="1:9" ht="15.5">
      <c r="B15" s="608" t="s">
        <v>932</v>
      </c>
      <c r="C15" s="615"/>
      <c r="D15" s="609"/>
      <c r="E15" s="351">
        <f>SUM(E11:E14)</f>
        <v>5</v>
      </c>
    </row>
    <row r="18" spans="2:5" ht="15" customHeight="1">
      <c r="B18" s="396" t="s">
        <v>1037</v>
      </c>
      <c r="C18" s="387" t="s">
        <v>1035</v>
      </c>
      <c r="D18" s="388" t="s">
        <v>1038</v>
      </c>
      <c r="E18" s="397" t="s">
        <v>1036</v>
      </c>
    </row>
    <row r="19" spans="2:5" ht="30.9" customHeight="1">
      <c r="B19" s="394" t="s">
        <v>1042</v>
      </c>
      <c r="C19" s="37">
        <v>2015</v>
      </c>
      <c r="D19" s="504">
        <v>2018</v>
      </c>
      <c r="E19" s="395" t="s">
        <v>1041</v>
      </c>
    </row>
    <row r="20" spans="2:5" ht="30.9" customHeight="1">
      <c r="B20" s="394" t="s">
        <v>1043</v>
      </c>
      <c r="C20" s="37">
        <v>2017</v>
      </c>
      <c r="D20" s="386"/>
      <c r="E20" s="395" t="s">
        <v>1044</v>
      </c>
    </row>
    <row r="21" spans="2:5" ht="30.9" customHeight="1">
      <c r="B21" s="394" t="s">
        <v>1039</v>
      </c>
      <c r="C21" s="37">
        <v>2012</v>
      </c>
      <c r="D21" s="386"/>
      <c r="E21" s="395" t="s">
        <v>1045</v>
      </c>
    </row>
  </sheetData>
  <sheetProtection algorithmName="SHA-512" hashValue="vWLrKkFefWh34VvseAZQtaOZHSJyD/t6K3x+VdTQOOZjxA4RJYmtp+MGvQOC1oPcqP4/7JYV9KFM2Ka7PoctHQ==" saltValue="fLgtUMby0vQgj9m3MCwGig=="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topLeftCell="A13" zoomScaleNormal="100" workbookViewId="0">
      <selection activeCell="D18" sqref="D18"/>
    </sheetView>
  </sheetViews>
  <sheetFormatPr defaultColWidth="9.08984375" defaultRowHeight="15.5"/>
  <cols>
    <col min="1" max="1" width="5.6328125" style="60" customWidth="1"/>
    <col min="2" max="2" width="42.08984375" style="60" customWidth="1"/>
    <col min="3" max="3" width="49.08984375" style="60" customWidth="1"/>
    <col min="4" max="4" width="50.54296875" style="64" customWidth="1"/>
    <col min="5" max="5" width="10.6328125" style="69" customWidth="1"/>
    <col min="6" max="6" width="17.6328125" style="64" customWidth="1"/>
    <col min="7" max="7" width="10.6328125" style="70" hidden="1" customWidth="1"/>
    <col min="8" max="10" width="17.6328125" style="64" hidden="1" customWidth="1"/>
    <col min="11" max="17" width="9.08984375" style="64" customWidth="1"/>
    <col min="18" max="16384" width="9.08984375" style="64"/>
  </cols>
  <sheetData>
    <row r="1" spans="1:10" s="60" customFormat="1">
      <c r="A1" s="59" t="s">
        <v>483</v>
      </c>
      <c r="B1" s="59"/>
      <c r="C1" s="59"/>
      <c r="E1" s="61"/>
      <c r="F1" s="63"/>
      <c r="G1" s="62"/>
      <c r="H1" s="63"/>
      <c r="I1" s="63"/>
      <c r="J1" s="63"/>
    </row>
    <row r="2" spans="1:10" s="60" customFormat="1">
      <c r="A2" s="346" t="str">
        <f>IF(ISBLANK(facultate), IF(ISBLANK(departament),"","Departament " &amp; departament), "Facultatea " &amp; facultate)</f>
        <v>Facultatea Arhitectură și Urbanism</v>
      </c>
      <c r="B2" s="59"/>
      <c r="C2" s="59"/>
      <c r="E2" s="61"/>
      <c r="F2" s="63"/>
      <c r="G2" s="62"/>
      <c r="H2" s="63"/>
      <c r="I2" s="63"/>
      <c r="J2" s="63"/>
    </row>
    <row r="3" spans="1:10" s="60" customFormat="1">
      <c r="A3" s="346" t="str">
        <f>IF(ISBLANK(departament),"","Departamentul " &amp; departament)</f>
        <v>Departamentul Arhitectură</v>
      </c>
      <c r="B3" s="59"/>
      <c r="C3" s="59"/>
      <c r="E3" s="61"/>
      <c r="F3" s="63"/>
      <c r="G3" s="62"/>
      <c r="H3" s="63"/>
      <c r="I3" s="63"/>
      <c r="J3" s="63"/>
    </row>
    <row r="4" spans="1:10">
      <c r="A4" s="554" t="s">
        <v>905</v>
      </c>
      <c r="B4" s="554"/>
      <c r="C4" s="554"/>
      <c r="D4" s="554"/>
      <c r="E4" s="554"/>
      <c r="F4" s="554"/>
      <c r="G4" s="554"/>
    </row>
    <row r="5" spans="1:10">
      <c r="A5" s="554" t="s">
        <v>979</v>
      </c>
      <c r="B5" s="554"/>
      <c r="C5" s="554"/>
      <c r="D5" s="554"/>
      <c r="E5" s="554"/>
      <c r="F5" s="554"/>
      <c r="G5" s="226"/>
    </row>
    <row r="6" spans="1:10" ht="13.5" customHeight="1">
      <c r="E6" s="64"/>
      <c r="F6" s="347" t="str">
        <f>CONCATENATE(functie," ",nume_candidat)</f>
        <v>Șef de lucrări Cristina-Maria POVIAN</v>
      </c>
      <c r="H6" s="347"/>
      <c r="I6" s="347"/>
      <c r="J6" s="347"/>
    </row>
    <row r="7" spans="1:10" ht="18.75" customHeight="1">
      <c r="A7" s="552" t="s">
        <v>338</v>
      </c>
      <c r="B7" s="552" t="s">
        <v>977</v>
      </c>
      <c r="C7" s="552" t="s">
        <v>1060</v>
      </c>
      <c r="D7" s="552" t="s">
        <v>978</v>
      </c>
      <c r="E7" s="562" t="s">
        <v>2</v>
      </c>
      <c r="F7" s="552" t="s">
        <v>544</v>
      </c>
      <c r="G7" s="552" t="s">
        <v>4</v>
      </c>
      <c r="H7" s="552" t="s">
        <v>544</v>
      </c>
      <c r="I7" s="552" t="s">
        <v>544</v>
      </c>
      <c r="J7" s="552" t="s">
        <v>544</v>
      </c>
    </row>
    <row r="8" spans="1:10" ht="18.75" customHeight="1">
      <c r="A8" s="569"/>
      <c r="B8" s="569"/>
      <c r="C8" s="569"/>
      <c r="D8" s="569"/>
      <c r="E8" s="563"/>
      <c r="F8" s="569"/>
      <c r="G8" s="569"/>
      <c r="H8" s="569"/>
      <c r="I8" s="569"/>
      <c r="J8" s="569"/>
    </row>
    <row r="9" spans="1:10" ht="18.75" customHeight="1">
      <c r="A9" s="569"/>
      <c r="B9" s="569"/>
      <c r="C9" s="569"/>
      <c r="D9" s="569"/>
      <c r="E9" s="563"/>
      <c r="F9" s="553"/>
      <c r="G9" s="553"/>
      <c r="H9" s="553"/>
      <c r="I9" s="553"/>
      <c r="J9" s="553"/>
    </row>
    <row r="10" spans="1:10" ht="18.75" customHeight="1">
      <c r="A10" s="553"/>
      <c r="B10" s="553"/>
      <c r="C10" s="553"/>
      <c r="D10" s="553"/>
      <c r="E10" s="564"/>
      <c r="F10" s="348" t="str">
        <f>CONCATENATE("ultimii ",durata_evaluare," ani")</f>
        <v>ultimii 5 ani</v>
      </c>
      <c r="G10" s="500" t="str">
        <f>CONCATENATE("ultimii ",durata_evaluare," ani")</f>
        <v>ultimii 5 ani</v>
      </c>
      <c r="H10" s="429" t="str">
        <f>CONCATENATE("ultimii ",durata_evaluare," ani")</f>
        <v>ultimii 5 ani</v>
      </c>
      <c r="I10" s="429" t="str">
        <f>CONCATENATE("ultimii ",durata_evaluare," ani")</f>
        <v>ultimii 5 ani</v>
      </c>
      <c r="J10" s="429" t="str">
        <f>CONCATENATE("ultimii ",durata_evaluare," ani")</f>
        <v>ultimii 5 ani</v>
      </c>
    </row>
    <row r="11" spans="1:10">
      <c r="A11" s="88"/>
      <c r="B11" s="66"/>
      <c r="C11" s="66"/>
      <c r="D11" s="65"/>
      <c r="E11" s="30"/>
      <c r="F11" s="148">
        <f>SUMIF(F12:F1012,"&gt;0")</f>
        <v>26</v>
      </c>
      <c r="G11" s="4">
        <f>SUMIF(G12:G1110,"&gt;0")</f>
        <v>4</v>
      </c>
      <c r="H11" s="148">
        <f>SUMIF(H12:H1110,"&gt;0")</f>
        <v>20</v>
      </c>
      <c r="I11" s="148">
        <f>SUMIF(I12:I1110,"&gt;0")</f>
        <v>0</v>
      </c>
      <c r="J11" s="148">
        <f>SUMIF(J12:J1110,"&gt;0")</f>
        <v>6</v>
      </c>
    </row>
    <row r="12" spans="1:10" ht="107" customHeight="1" thickBot="1">
      <c r="A12" s="37">
        <v>1</v>
      </c>
      <c r="B12" s="163" t="s">
        <v>1420</v>
      </c>
      <c r="C12" s="163" t="s">
        <v>1421</v>
      </c>
      <c r="D12" s="7" t="s">
        <v>974</v>
      </c>
      <c r="E12" s="505">
        <v>2019</v>
      </c>
      <c r="F12" s="16">
        <f t="shared" ref="F12:F75" si="0">IF(OR(,$E12&lt;an_initial,$E12&gt;an_final),"",G12*(HLOOKUP(D12,ii7punctaje,2,FALSE)))</f>
        <v>2</v>
      </c>
      <c r="G12" s="58">
        <f t="shared" ref="G12:G75" si="1">IF(OR(,,$E12="",$E12&gt;an_final),"",IF($E12&gt;=an_initial,1,""))</f>
        <v>1</v>
      </c>
      <c r="H12" s="382">
        <f t="shared" ref="H12:H75" si="2">IF(OR(,$E12&lt;an_initial,$E12&gt;an_final),"",G12*(HLOOKUP(D12,ii7punctaje,2,FALSE))*COUNTIF(D12,"Manifestări internaționale"))</f>
        <v>0</v>
      </c>
      <c r="I12" s="382">
        <f t="shared" ref="I12:I75" si="3">IF(OR(,$E12&lt;an_initial,$E12&gt;an_final),"",G12*(HLOOKUP(D12,ii7punctaje,2,FALSE))*COUNTIF(D12,"Manifestări naționale"))</f>
        <v>0</v>
      </c>
      <c r="J12" s="382">
        <f t="shared" ref="J12:J75" si="4">IF(OR(,$E12&lt;an_initial,$E12&gt;an_final),"",G12*(HLOOKUP(D12,ii7punctaje,2,FALSE))*COUNTIF(D12,"Alte manifestări ştiintifice naționale/internaţionale, workshop-uri, etc care nu publică volume"))</f>
        <v>2</v>
      </c>
    </row>
    <row r="13" spans="1:10" ht="102" thickBot="1">
      <c r="A13" s="37">
        <v>2</v>
      </c>
      <c r="B13" s="520" t="s">
        <v>1422</v>
      </c>
      <c r="C13" s="163" t="s">
        <v>1423</v>
      </c>
      <c r="D13" s="7" t="s">
        <v>974</v>
      </c>
      <c r="E13" s="505">
        <v>2019</v>
      </c>
      <c r="F13" s="16">
        <f t="shared" si="0"/>
        <v>2</v>
      </c>
      <c r="G13" s="58">
        <f t="shared" si="1"/>
        <v>1</v>
      </c>
      <c r="H13" s="382">
        <f t="shared" si="2"/>
        <v>0</v>
      </c>
      <c r="I13" s="382">
        <f t="shared" si="3"/>
        <v>0</v>
      </c>
      <c r="J13" s="382">
        <f t="shared" si="4"/>
        <v>2</v>
      </c>
    </row>
    <row r="14" spans="1:10" ht="62">
      <c r="A14" s="37">
        <v>3</v>
      </c>
      <c r="B14" s="163" t="s">
        <v>1504</v>
      </c>
      <c r="C14" s="163" t="s">
        <v>1505</v>
      </c>
      <c r="D14" s="7" t="s">
        <v>972</v>
      </c>
      <c r="E14" s="505">
        <v>2019</v>
      </c>
      <c r="F14" s="16">
        <f t="shared" si="0"/>
        <v>20</v>
      </c>
      <c r="G14" s="58">
        <f t="shared" si="1"/>
        <v>1</v>
      </c>
      <c r="H14" s="382">
        <f t="shared" si="2"/>
        <v>20</v>
      </c>
      <c r="I14" s="382">
        <f t="shared" si="3"/>
        <v>0</v>
      </c>
      <c r="J14" s="382">
        <f t="shared" si="4"/>
        <v>0</v>
      </c>
    </row>
    <row r="15" spans="1:10" ht="46.5">
      <c r="A15" s="37">
        <v>4</v>
      </c>
      <c r="B15" s="163" t="s">
        <v>1507</v>
      </c>
      <c r="C15" s="163" t="s">
        <v>1506</v>
      </c>
      <c r="D15" s="6" t="s">
        <v>974</v>
      </c>
      <c r="E15" s="216">
        <v>2019</v>
      </c>
      <c r="F15" s="16">
        <f t="shared" si="0"/>
        <v>2</v>
      </c>
      <c r="G15" s="58">
        <f t="shared" si="1"/>
        <v>1</v>
      </c>
      <c r="H15" s="382">
        <f t="shared" si="2"/>
        <v>0</v>
      </c>
      <c r="I15" s="382">
        <f t="shared" si="3"/>
        <v>0</v>
      </c>
      <c r="J15" s="382">
        <f t="shared" si="4"/>
        <v>2</v>
      </c>
    </row>
    <row r="16" spans="1:10">
      <c r="A16" s="37">
        <v>5</v>
      </c>
      <c r="B16" s="163"/>
      <c r="C16" s="163"/>
      <c r="D16" s="6"/>
      <c r="E16" s="216"/>
      <c r="F16" s="16" t="str">
        <f t="shared" si="0"/>
        <v/>
      </c>
      <c r="G16" s="58" t="str">
        <f t="shared" si="1"/>
        <v/>
      </c>
      <c r="H16" s="382" t="str">
        <f t="shared" si="2"/>
        <v/>
      </c>
      <c r="I16" s="382" t="str">
        <f t="shared" si="3"/>
        <v/>
      </c>
      <c r="J16" s="382" t="str">
        <f t="shared" si="4"/>
        <v/>
      </c>
    </row>
    <row r="17" spans="1:10">
      <c r="A17" s="37">
        <v>6</v>
      </c>
      <c r="B17" s="163"/>
      <c r="C17" s="163"/>
      <c r="D17" s="6"/>
      <c r="E17" s="216"/>
      <c r="F17" s="16" t="str">
        <f t="shared" si="0"/>
        <v/>
      </c>
      <c r="G17" s="58" t="str">
        <f t="shared" si="1"/>
        <v/>
      </c>
      <c r="H17" s="382" t="str">
        <f t="shared" si="2"/>
        <v/>
      </c>
      <c r="I17" s="382" t="str">
        <f t="shared" si="3"/>
        <v/>
      </c>
      <c r="J17" s="382" t="str">
        <f t="shared" si="4"/>
        <v/>
      </c>
    </row>
    <row r="18" spans="1:10">
      <c r="A18" s="37">
        <v>7</v>
      </c>
      <c r="B18" s="163"/>
      <c r="C18" s="163"/>
      <c r="D18" s="6"/>
      <c r="E18" s="216"/>
      <c r="F18" s="16" t="str">
        <f t="shared" si="0"/>
        <v/>
      </c>
      <c r="G18" s="58" t="str">
        <f t="shared" si="1"/>
        <v/>
      </c>
      <c r="H18" s="382" t="str">
        <f t="shared" si="2"/>
        <v/>
      </c>
      <c r="I18" s="382" t="str">
        <f t="shared" si="3"/>
        <v/>
      </c>
      <c r="J18" s="382" t="str">
        <f t="shared" si="4"/>
        <v/>
      </c>
    </row>
    <row r="19" spans="1:10">
      <c r="A19" s="37">
        <v>8</v>
      </c>
      <c r="B19" s="163"/>
      <c r="C19" s="163"/>
      <c r="D19" s="6"/>
      <c r="E19" s="216"/>
      <c r="F19" s="16" t="str">
        <f t="shared" si="0"/>
        <v/>
      </c>
      <c r="G19" s="58" t="str">
        <f t="shared" si="1"/>
        <v/>
      </c>
      <c r="H19" s="382" t="str">
        <f t="shared" si="2"/>
        <v/>
      </c>
      <c r="I19" s="382" t="str">
        <f t="shared" si="3"/>
        <v/>
      </c>
      <c r="J19" s="382" t="str">
        <f t="shared" si="4"/>
        <v/>
      </c>
    </row>
    <row r="20" spans="1:10">
      <c r="A20" s="37">
        <v>9</v>
      </c>
      <c r="B20" s="163"/>
      <c r="C20" s="163"/>
      <c r="D20" s="6"/>
      <c r="E20" s="216"/>
      <c r="F20" s="16" t="str">
        <f t="shared" si="0"/>
        <v/>
      </c>
      <c r="G20" s="58" t="str">
        <f t="shared" si="1"/>
        <v/>
      </c>
      <c r="H20" s="382" t="str">
        <f t="shared" si="2"/>
        <v/>
      </c>
      <c r="I20" s="382" t="str">
        <f t="shared" si="3"/>
        <v/>
      </c>
      <c r="J20" s="382" t="str">
        <f t="shared" si="4"/>
        <v/>
      </c>
    </row>
    <row r="21" spans="1:10">
      <c r="A21" s="37">
        <v>10</v>
      </c>
      <c r="B21" s="163"/>
      <c r="C21" s="163"/>
      <c r="D21" s="6"/>
      <c r="E21" s="216"/>
      <c r="F21" s="16" t="str">
        <f t="shared" si="0"/>
        <v/>
      </c>
      <c r="G21" s="58" t="str">
        <f t="shared" si="1"/>
        <v/>
      </c>
      <c r="H21" s="382" t="str">
        <f t="shared" si="2"/>
        <v/>
      </c>
      <c r="I21" s="382" t="str">
        <f t="shared" si="3"/>
        <v/>
      </c>
      <c r="J21" s="382" t="str">
        <f t="shared" si="4"/>
        <v/>
      </c>
    </row>
    <row r="22" spans="1:10">
      <c r="A22" s="37">
        <v>11</v>
      </c>
      <c r="B22" s="163"/>
      <c r="C22" s="163"/>
      <c r="D22" s="6"/>
      <c r="E22" s="216"/>
      <c r="F22" s="16" t="str">
        <f t="shared" si="0"/>
        <v/>
      </c>
      <c r="G22" s="58" t="str">
        <f t="shared" si="1"/>
        <v/>
      </c>
      <c r="H22" s="382" t="str">
        <f t="shared" si="2"/>
        <v/>
      </c>
      <c r="I22" s="382" t="str">
        <f t="shared" si="3"/>
        <v/>
      </c>
      <c r="J22" s="382" t="str">
        <f t="shared" si="4"/>
        <v/>
      </c>
    </row>
    <row r="23" spans="1:10">
      <c r="A23" s="37">
        <v>12</v>
      </c>
      <c r="B23" s="163"/>
      <c r="C23" s="163"/>
      <c r="D23" s="6"/>
      <c r="E23" s="216"/>
      <c r="F23" s="16" t="str">
        <f t="shared" si="0"/>
        <v/>
      </c>
      <c r="G23" s="58" t="str">
        <f t="shared" si="1"/>
        <v/>
      </c>
      <c r="H23" s="382" t="str">
        <f t="shared" si="2"/>
        <v/>
      </c>
      <c r="I23" s="382" t="str">
        <f t="shared" si="3"/>
        <v/>
      </c>
      <c r="J23" s="382" t="str">
        <f t="shared" si="4"/>
        <v/>
      </c>
    </row>
    <row r="24" spans="1:10">
      <c r="A24" s="37">
        <v>13</v>
      </c>
      <c r="B24" s="163"/>
      <c r="C24" s="163"/>
      <c r="D24" s="6"/>
      <c r="E24" s="216"/>
      <c r="F24" s="16" t="str">
        <f t="shared" si="0"/>
        <v/>
      </c>
      <c r="G24" s="58" t="str">
        <f t="shared" si="1"/>
        <v/>
      </c>
      <c r="H24" s="382" t="str">
        <f t="shared" si="2"/>
        <v/>
      </c>
      <c r="I24" s="382" t="str">
        <f t="shared" si="3"/>
        <v/>
      </c>
      <c r="J24" s="382" t="str">
        <f t="shared" si="4"/>
        <v/>
      </c>
    </row>
    <row r="25" spans="1:10">
      <c r="A25" s="37">
        <v>14</v>
      </c>
      <c r="B25" s="163"/>
      <c r="C25" s="163"/>
      <c r="D25" s="6"/>
      <c r="E25" s="216"/>
      <c r="F25" s="16" t="str">
        <f t="shared" si="0"/>
        <v/>
      </c>
      <c r="G25" s="58" t="str">
        <f t="shared" si="1"/>
        <v/>
      </c>
      <c r="H25" s="382" t="str">
        <f t="shared" si="2"/>
        <v/>
      </c>
      <c r="I25" s="382" t="str">
        <f t="shared" si="3"/>
        <v/>
      </c>
      <c r="J25" s="382" t="str">
        <f t="shared" si="4"/>
        <v/>
      </c>
    </row>
    <row r="26" spans="1:10">
      <c r="A26" s="37">
        <v>15</v>
      </c>
      <c r="B26" s="163"/>
      <c r="C26" s="163"/>
      <c r="D26" s="6"/>
      <c r="E26" s="216"/>
      <c r="F26" s="16" t="str">
        <f t="shared" si="0"/>
        <v/>
      </c>
      <c r="G26" s="58" t="str">
        <f t="shared" si="1"/>
        <v/>
      </c>
      <c r="H26" s="382" t="str">
        <f t="shared" si="2"/>
        <v/>
      </c>
      <c r="I26" s="382" t="str">
        <f t="shared" si="3"/>
        <v/>
      </c>
      <c r="J26" s="382" t="str">
        <f t="shared" si="4"/>
        <v/>
      </c>
    </row>
    <row r="27" spans="1:10">
      <c r="A27" s="37">
        <v>16</v>
      </c>
      <c r="B27" s="163"/>
      <c r="C27" s="163"/>
      <c r="D27" s="6"/>
      <c r="E27" s="216"/>
      <c r="F27" s="16" t="str">
        <f t="shared" si="0"/>
        <v/>
      </c>
      <c r="G27" s="58" t="str">
        <f t="shared" si="1"/>
        <v/>
      </c>
      <c r="H27" s="382" t="str">
        <f t="shared" si="2"/>
        <v/>
      </c>
      <c r="I27" s="382" t="str">
        <f t="shared" si="3"/>
        <v/>
      </c>
      <c r="J27" s="382" t="str">
        <f t="shared" si="4"/>
        <v/>
      </c>
    </row>
    <row r="28" spans="1:10">
      <c r="A28" s="37">
        <v>17</v>
      </c>
      <c r="B28" s="163"/>
      <c r="C28" s="163"/>
      <c r="D28" s="6"/>
      <c r="E28" s="216"/>
      <c r="F28" s="16" t="str">
        <f t="shared" si="0"/>
        <v/>
      </c>
      <c r="G28" s="58" t="str">
        <f t="shared" si="1"/>
        <v/>
      </c>
      <c r="H28" s="382" t="str">
        <f t="shared" si="2"/>
        <v/>
      </c>
      <c r="I28" s="382" t="str">
        <f t="shared" si="3"/>
        <v/>
      </c>
      <c r="J28" s="382" t="str">
        <f t="shared" si="4"/>
        <v/>
      </c>
    </row>
    <row r="29" spans="1:10">
      <c r="A29" s="37">
        <v>18</v>
      </c>
      <c r="B29" s="163"/>
      <c r="C29" s="163"/>
      <c r="D29" s="6"/>
      <c r="E29" s="216"/>
      <c r="F29" s="16" t="str">
        <f t="shared" si="0"/>
        <v/>
      </c>
      <c r="G29" s="58" t="str">
        <f t="shared" si="1"/>
        <v/>
      </c>
      <c r="H29" s="382" t="str">
        <f t="shared" si="2"/>
        <v/>
      </c>
      <c r="I29" s="382" t="str">
        <f t="shared" si="3"/>
        <v/>
      </c>
      <c r="J29" s="382" t="str">
        <f t="shared" si="4"/>
        <v/>
      </c>
    </row>
    <row r="30" spans="1:10">
      <c r="A30" s="37">
        <v>19</v>
      </c>
      <c r="B30" s="163"/>
      <c r="C30" s="163"/>
      <c r="D30" s="6"/>
      <c r="E30" s="216"/>
      <c r="F30" s="16" t="str">
        <f t="shared" si="0"/>
        <v/>
      </c>
      <c r="G30" s="58" t="str">
        <f t="shared" si="1"/>
        <v/>
      </c>
      <c r="H30" s="382" t="str">
        <f t="shared" si="2"/>
        <v/>
      </c>
      <c r="I30" s="382" t="str">
        <f t="shared" si="3"/>
        <v/>
      </c>
      <c r="J30" s="382" t="str">
        <f t="shared" si="4"/>
        <v/>
      </c>
    </row>
    <row r="31" spans="1:10">
      <c r="A31" s="37">
        <v>20</v>
      </c>
      <c r="B31" s="163"/>
      <c r="C31" s="163"/>
      <c r="D31" s="6"/>
      <c r="E31" s="216"/>
      <c r="F31" s="16" t="str">
        <f t="shared" si="0"/>
        <v/>
      </c>
      <c r="G31" s="58" t="str">
        <f t="shared" si="1"/>
        <v/>
      </c>
      <c r="H31" s="382" t="str">
        <f t="shared" si="2"/>
        <v/>
      </c>
      <c r="I31" s="382" t="str">
        <f t="shared" si="3"/>
        <v/>
      </c>
      <c r="J31" s="382" t="str">
        <f t="shared" si="4"/>
        <v/>
      </c>
    </row>
    <row r="32" spans="1:10">
      <c r="A32" s="37">
        <v>21</v>
      </c>
      <c r="B32" s="163"/>
      <c r="C32" s="163"/>
      <c r="D32" s="6"/>
      <c r="E32" s="216"/>
      <c r="F32" s="16" t="str">
        <f t="shared" si="0"/>
        <v/>
      </c>
      <c r="G32" s="58" t="str">
        <f t="shared" si="1"/>
        <v/>
      </c>
      <c r="H32" s="382" t="str">
        <f t="shared" si="2"/>
        <v/>
      </c>
      <c r="I32" s="382" t="str">
        <f t="shared" si="3"/>
        <v/>
      </c>
      <c r="J32" s="382" t="str">
        <f t="shared" si="4"/>
        <v/>
      </c>
    </row>
    <row r="33" spans="1:10">
      <c r="A33" s="37">
        <v>22</v>
      </c>
      <c r="B33" s="163"/>
      <c r="C33" s="163"/>
      <c r="D33" s="6"/>
      <c r="E33" s="216"/>
      <c r="F33" s="16" t="str">
        <f t="shared" si="0"/>
        <v/>
      </c>
      <c r="G33" s="58" t="str">
        <f t="shared" si="1"/>
        <v/>
      </c>
      <c r="H33" s="382" t="str">
        <f t="shared" si="2"/>
        <v/>
      </c>
      <c r="I33" s="382" t="str">
        <f t="shared" si="3"/>
        <v/>
      </c>
      <c r="J33" s="382" t="str">
        <f t="shared" si="4"/>
        <v/>
      </c>
    </row>
    <row r="34" spans="1:10">
      <c r="A34" s="37">
        <v>23</v>
      </c>
      <c r="B34" s="163"/>
      <c r="C34" s="163"/>
      <c r="D34" s="6"/>
      <c r="E34" s="216"/>
      <c r="F34" s="16" t="str">
        <f t="shared" si="0"/>
        <v/>
      </c>
      <c r="G34" s="58" t="str">
        <f t="shared" si="1"/>
        <v/>
      </c>
      <c r="H34" s="382" t="str">
        <f t="shared" si="2"/>
        <v/>
      </c>
      <c r="I34" s="382" t="str">
        <f t="shared" si="3"/>
        <v/>
      </c>
      <c r="J34" s="382" t="str">
        <f t="shared" si="4"/>
        <v/>
      </c>
    </row>
    <row r="35" spans="1:10">
      <c r="A35" s="37">
        <v>24</v>
      </c>
      <c r="B35" s="163"/>
      <c r="C35" s="163"/>
      <c r="D35" s="6"/>
      <c r="E35" s="216"/>
      <c r="F35" s="16" t="str">
        <f t="shared" si="0"/>
        <v/>
      </c>
      <c r="G35" s="58" t="str">
        <f t="shared" si="1"/>
        <v/>
      </c>
      <c r="H35" s="382" t="str">
        <f t="shared" si="2"/>
        <v/>
      </c>
      <c r="I35" s="382" t="str">
        <f t="shared" si="3"/>
        <v/>
      </c>
      <c r="J35" s="382" t="str">
        <f t="shared" si="4"/>
        <v/>
      </c>
    </row>
    <row r="36" spans="1:10">
      <c r="A36" s="37">
        <v>25</v>
      </c>
      <c r="B36" s="163"/>
      <c r="C36" s="163"/>
      <c r="D36" s="6"/>
      <c r="E36" s="216"/>
      <c r="F36" s="16" t="str">
        <f t="shared" si="0"/>
        <v/>
      </c>
      <c r="G36" s="58" t="str">
        <f t="shared" si="1"/>
        <v/>
      </c>
      <c r="H36" s="382" t="str">
        <f t="shared" si="2"/>
        <v/>
      </c>
      <c r="I36" s="382" t="str">
        <f t="shared" si="3"/>
        <v/>
      </c>
      <c r="J36" s="382" t="str">
        <f t="shared" si="4"/>
        <v/>
      </c>
    </row>
    <row r="37" spans="1:10">
      <c r="A37" s="37">
        <v>26</v>
      </c>
      <c r="B37" s="163"/>
      <c r="C37" s="163"/>
      <c r="D37" s="6"/>
      <c r="E37" s="216"/>
      <c r="F37" s="16" t="str">
        <f t="shared" si="0"/>
        <v/>
      </c>
      <c r="G37" s="58" t="str">
        <f t="shared" si="1"/>
        <v/>
      </c>
      <c r="H37" s="382" t="str">
        <f t="shared" si="2"/>
        <v/>
      </c>
      <c r="I37" s="382" t="str">
        <f t="shared" si="3"/>
        <v/>
      </c>
      <c r="J37" s="382" t="str">
        <f t="shared" si="4"/>
        <v/>
      </c>
    </row>
    <row r="38" spans="1:10">
      <c r="A38" s="37">
        <v>27</v>
      </c>
      <c r="B38" s="163"/>
      <c r="C38" s="163"/>
      <c r="D38" s="6"/>
      <c r="E38" s="216"/>
      <c r="F38" s="16" t="str">
        <f t="shared" si="0"/>
        <v/>
      </c>
      <c r="G38" s="58" t="str">
        <f t="shared" si="1"/>
        <v/>
      </c>
      <c r="H38" s="382" t="str">
        <f t="shared" si="2"/>
        <v/>
      </c>
      <c r="I38" s="382" t="str">
        <f t="shared" si="3"/>
        <v/>
      </c>
      <c r="J38" s="382" t="str">
        <f t="shared" si="4"/>
        <v/>
      </c>
    </row>
    <row r="39" spans="1:10">
      <c r="A39" s="37">
        <v>28</v>
      </c>
      <c r="B39" s="163"/>
      <c r="C39" s="163"/>
      <c r="D39" s="6"/>
      <c r="E39" s="216"/>
      <c r="F39" s="16" t="str">
        <f t="shared" si="0"/>
        <v/>
      </c>
      <c r="G39" s="58" t="str">
        <f t="shared" si="1"/>
        <v/>
      </c>
      <c r="H39" s="382" t="str">
        <f t="shared" si="2"/>
        <v/>
      </c>
      <c r="I39" s="382" t="str">
        <f t="shared" si="3"/>
        <v/>
      </c>
      <c r="J39" s="382" t="str">
        <f t="shared" si="4"/>
        <v/>
      </c>
    </row>
    <row r="40" spans="1:10">
      <c r="A40" s="37">
        <v>29</v>
      </c>
      <c r="B40" s="163"/>
      <c r="C40" s="163"/>
      <c r="D40" s="6"/>
      <c r="E40" s="216"/>
      <c r="F40" s="16" t="str">
        <f t="shared" si="0"/>
        <v/>
      </c>
      <c r="G40" s="58" t="str">
        <f t="shared" si="1"/>
        <v/>
      </c>
      <c r="H40" s="382" t="str">
        <f t="shared" si="2"/>
        <v/>
      </c>
      <c r="I40" s="382" t="str">
        <f t="shared" si="3"/>
        <v/>
      </c>
      <c r="J40" s="382" t="str">
        <f t="shared" si="4"/>
        <v/>
      </c>
    </row>
    <row r="41" spans="1:10">
      <c r="A41" s="37">
        <v>30</v>
      </c>
      <c r="B41" s="163"/>
      <c r="C41" s="163"/>
      <c r="D41" s="6"/>
      <c r="E41" s="216"/>
      <c r="F41" s="16" t="str">
        <f t="shared" si="0"/>
        <v/>
      </c>
      <c r="G41" s="58" t="str">
        <f t="shared" si="1"/>
        <v/>
      </c>
      <c r="H41" s="382" t="str">
        <f t="shared" si="2"/>
        <v/>
      </c>
      <c r="I41" s="382" t="str">
        <f t="shared" si="3"/>
        <v/>
      </c>
      <c r="J41" s="382" t="str">
        <f t="shared" si="4"/>
        <v/>
      </c>
    </row>
    <row r="42" spans="1:10">
      <c r="A42" s="37">
        <v>31</v>
      </c>
      <c r="B42" s="163"/>
      <c r="C42" s="163"/>
      <c r="D42" s="6"/>
      <c r="E42" s="216"/>
      <c r="F42" s="16" t="str">
        <f t="shared" si="0"/>
        <v/>
      </c>
      <c r="G42" s="58" t="str">
        <f t="shared" si="1"/>
        <v/>
      </c>
      <c r="H42" s="382" t="str">
        <f t="shared" si="2"/>
        <v/>
      </c>
      <c r="I42" s="382" t="str">
        <f t="shared" si="3"/>
        <v/>
      </c>
      <c r="J42" s="382" t="str">
        <f t="shared" si="4"/>
        <v/>
      </c>
    </row>
    <row r="43" spans="1:10">
      <c r="A43" s="37">
        <v>32</v>
      </c>
      <c r="B43" s="163"/>
      <c r="C43" s="163"/>
      <c r="D43" s="6"/>
      <c r="E43" s="216"/>
      <c r="F43" s="16" t="str">
        <f t="shared" si="0"/>
        <v/>
      </c>
      <c r="G43" s="58" t="str">
        <f t="shared" si="1"/>
        <v/>
      </c>
      <c r="H43" s="382" t="str">
        <f t="shared" si="2"/>
        <v/>
      </c>
      <c r="I43" s="382" t="str">
        <f t="shared" si="3"/>
        <v/>
      </c>
      <c r="J43" s="382" t="str">
        <f t="shared" si="4"/>
        <v/>
      </c>
    </row>
    <row r="44" spans="1:10">
      <c r="A44" s="37">
        <v>33</v>
      </c>
      <c r="B44" s="163"/>
      <c r="C44" s="163"/>
      <c r="D44" s="6"/>
      <c r="E44" s="216"/>
      <c r="F44" s="16" t="str">
        <f t="shared" si="0"/>
        <v/>
      </c>
      <c r="G44" s="58" t="str">
        <f t="shared" si="1"/>
        <v/>
      </c>
      <c r="H44" s="382" t="str">
        <f t="shared" si="2"/>
        <v/>
      </c>
      <c r="I44" s="382" t="str">
        <f t="shared" si="3"/>
        <v/>
      </c>
      <c r="J44" s="382" t="str">
        <f t="shared" si="4"/>
        <v/>
      </c>
    </row>
    <row r="45" spans="1:10">
      <c r="A45" s="37">
        <v>34</v>
      </c>
      <c r="B45" s="163"/>
      <c r="C45" s="163"/>
      <c r="D45" s="6"/>
      <c r="E45" s="216"/>
      <c r="F45" s="16" t="str">
        <f t="shared" si="0"/>
        <v/>
      </c>
      <c r="G45" s="58" t="str">
        <f t="shared" si="1"/>
        <v/>
      </c>
      <c r="H45" s="382" t="str">
        <f t="shared" si="2"/>
        <v/>
      </c>
      <c r="I45" s="382" t="str">
        <f t="shared" si="3"/>
        <v/>
      </c>
      <c r="J45" s="382" t="str">
        <f t="shared" si="4"/>
        <v/>
      </c>
    </row>
    <row r="46" spans="1:10">
      <c r="A46" s="37">
        <v>35</v>
      </c>
      <c r="B46" s="163"/>
      <c r="C46" s="163"/>
      <c r="D46" s="6"/>
      <c r="E46" s="216"/>
      <c r="F46" s="16" t="str">
        <f t="shared" si="0"/>
        <v/>
      </c>
      <c r="G46" s="58" t="str">
        <f t="shared" si="1"/>
        <v/>
      </c>
      <c r="H46" s="382" t="str">
        <f t="shared" si="2"/>
        <v/>
      </c>
      <c r="I46" s="382" t="str">
        <f t="shared" si="3"/>
        <v/>
      </c>
      <c r="J46" s="382" t="str">
        <f t="shared" si="4"/>
        <v/>
      </c>
    </row>
    <row r="47" spans="1:10">
      <c r="A47" s="37">
        <v>36</v>
      </c>
      <c r="B47" s="163"/>
      <c r="C47" s="163"/>
      <c r="D47" s="6"/>
      <c r="E47" s="216"/>
      <c r="F47" s="16" t="str">
        <f t="shared" si="0"/>
        <v/>
      </c>
      <c r="G47" s="58" t="str">
        <f t="shared" si="1"/>
        <v/>
      </c>
      <c r="H47" s="382" t="str">
        <f t="shared" si="2"/>
        <v/>
      </c>
      <c r="I47" s="382" t="str">
        <f t="shared" si="3"/>
        <v/>
      </c>
      <c r="J47" s="382" t="str">
        <f t="shared" si="4"/>
        <v/>
      </c>
    </row>
    <row r="48" spans="1:10">
      <c r="A48" s="37">
        <v>37</v>
      </c>
      <c r="B48" s="163"/>
      <c r="C48" s="163"/>
      <c r="D48" s="6"/>
      <c r="E48" s="216"/>
      <c r="F48" s="16" t="str">
        <f t="shared" si="0"/>
        <v/>
      </c>
      <c r="G48" s="58" t="str">
        <f t="shared" si="1"/>
        <v/>
      </c>
      <c r="H48" s="382" t="str">
        <f t="shared" si="2"/>
        <v/>
      </c>
      <c r="I48" s="382" t="str">
        <f t="shared" si="3"/>
        <v/>
      </c>
      <c r="J48" s="382" t="str">
        <f t="shared" si="4"/>
        <v/>
      </c>
    </row>
    <row r="49" spans="1:10">
      <c r="A49" s="37">
        <v>38</v>
      </c>
      <c r="B49" s="163"/>
      <c r="C49" s="163"/>
      <c r="D49" s="6"/>
      <c r="E49" s="216"/>
      <c r="F49" s="16" t="str">
        <f t="shared" si="0"/>
        <v/>
      </c>
      <c r="G49" s="58" t="str">
        <f t="shared" si="1"/>
        <v/>
      </c>
      <c r="H49" s="382" t="str">
        <f t="shared" si="2"/>
        <v/>
      </c>
      <c r="I49" s="382" t="str">
        <f t="shared" si="3"/>
        <v/>
      </c>
      <c r="J49" s="382" t="str">
        <f t="shared" si="4"/>
        <v/>
      </c>
    </row>
    <row r="50" spans="1:10">
      <c r="A50" s="37">
        <v>39</v>
      </c>
      <c r="B50" s="163"/>
      <c r="C50" s="163"/>
      <c r="D50" s="6"/>
      <c r="E50" s="216"/>
      <c r="F50" s="16" t="str">
        <f t="shared" si="0"/>
        <v/>
      </c>
      <c r="G50" s="58" t="str">
        <f t="shared" si="1"/>
        <v/>
      </c>
      <c r="H50" s="382" t="str">
        <f t="shared" si="2"/>
        <v/>
      </c>
      <c r="I50" s="382" t="str">
        <f t="shared" si="3"/>
        <v/>
      </c>
      <c r="J50" s="382" t="str">
        <f t="shared" si="4"/>
        <v/>
      </c>
    </row>
    <row r="51" spans="1:10">
      <c r="A51" s="37">
        <v>40</v>
      </c>
      <c r="B51" s="163"/>
      <c r="C51" s="163"/>
      <c r="D51" s="6"/>
      <c r="E51" s="216"/>
      <c r="F51" s="16" t="str">
        <f t="shared" si="0"/>
        <v/>
      </c>
      <c r="G51" s="58" t="str">
        <f t="shared" si="1"/>
        <v/>
      </c>
      <c r="H51" s="382" t="str">
        <f t="shared" si="2"/>
        <v/>
      </c>
      <c r="I51" s="382" t="str">
        <f t="shared" si="3"/>
        <v/>
      </c>
      <c r="J51" s="382" t="str">
        <f t="shared" si="4"/>
        <v/>
      </c>
    </row>
    <row r="52" spans="1:10">
      <c r="A52" s="37">
        <v>41</v>
      </c>
      <c r="B52" s="163"/>
      <c r="C52" s="163"/>
      <c r="D52" s="6"/>
      <c r="E52" s="216"/>
      <c r="F52" s="16" t="str">
        <f t="shared" si="0"/>
        <v/>
      </c>
      <c r="G52" s="58" t="str">
        <f t="shared" si="1"/>
        <v/>
      </c>
      <c r="H52" s="382" t="str">
        <f t="shared" si="2"/>
        <v/>
      </c>
      <c r="I52" s="382" t="str">
        <f t="shared" si="3"/>
        <v/>
      </c>
      <c r="J52" s="382" t="str">
        <f t="shared" si="4"/>
        <v/>
      </c>
    </row>
    <row r="53" spans="1:10">
      <c r="A53" s="37">
        <v>42</v>
      </c>
      <c r="B53" s="163"/>
      <c r="C53" s="163"/>
      <c r="D53" s="6"/>
      <c r="E53" s="216"/>
      <c r="F53" s="16" t="str">
        <f t="shared" si="0"/>
        <v/>
      </c>
      <c r="G53" s="58" t="str">
        <f t="shared" si="1"/>
        <v/>
      </c>
      <c r="H53" s="382" t="str">
        <f t="shared" si="2"/>
        <v/>
      </c>
      <c r="I53" s="382" t="str">
        <f t="shared" si="3"/>
        <v/>
      </c>
      <c r="J53" s="382" t="str">
        <f t="shared" si="4"/>
        <v/>
      </c>
    </row>
    <row r="54" spans="1:10">
      <c r="A54" s="37">
        <v>43</v>
      </c>
      <c r="B54" s="163"/>
      <c r="C54" s="163"/>
      <c r="D54" s="6"/>
      <c r="E54" s="216"/>
      <c r="F54" s="16" t="str">
        <f t="shared" si="0"/>
        <v/>
      </c>
      <c r="G54" s="58" t="str">
        <f t="shared" si="1"/>
        <v/>
      </c>
      <c r="H54" s="382" t="str">
        <f t="shared" si="2"/>
        <v/>
      </c>
      <c r="I54" s="382" t="str">
        <f t="shared" si="3"/>
        <v/>
      </c>
      <c r="J54" s="382" t="str">
        <f t="shared" si="4"/>
        <v/>
      </c>
    </row>
    <row r="55" spans="1:10">
      <c r="A55" s="37">
        <v>44</v>
      </c>
      <c r="B55" s="163"/>
      <c r="C55" s="163"/>
      <c r="D55" s="6"/>
      <c r="E55" s="216"/>
      <c r="F55" s="16" t="str">
        <f t="shared" si="0"/>
        <v/>
      </c>
      <c r="G55" s="58" t="str">
        <f t="shared" si="1"/>
        <v/>
      </c>
      <c r="H55" s="382" t="str">
        <f t="shared" si="2"/>
        <v/>
      </c>
      <c r="I55" s="382" t="str">
        <f t="shared" si="3"/>
        <v/>
      </c>
      <c r="J55" s="382" t="str">
        <f t="shared" si="4"/>
        <v/>
      </c>
    </row>
    <row r="56" spans="1:10">
      <c r="A56" s="37">
        <v>45</v>
      </c>
      <c r="B56" s="163"/>
      <c r="C56" s="163"/>
      <c r="D56" s="6"/>
      <c r="E56" s="216"/>
      <c r="F56" s="16" t="str">
        <f t="shared" si="0"/>
        <v/>
      </c>
      <c r="G56" s="58" t="str">
        <f t="shared" si="1"/>
        <v/>
      </c>
      <c r="H56" s="382" t="str">
        <f t="shared" si="2"/>
        <v/>
      </c>
      <c r="I56" s="382" t="str">
        <f t="shared" si="3"/>
        <v/>
      </c>
      <c r="J56" s="382" t="str">
        <f t="shared" si="4"/>
        <v/>
      </c>
    </row>
    <row r="57" spans="1:10">
      <c r="A57" s="37">
        <v>46</v>
      </c>
      <c r="B57" s="163"/>
      <c r="C57" s="163"/>
      <c r="D57" s="6"/>
      <c r="E57" s="216"/>
      <c r="F57" s="16" t="str">
        <f t="shared" si="0"/>
        <v/>
      </c>
      <c r="G57" s="58" t="str">
        <f t="shared" si="1"/>
        <v/>
      </c>
      <c r="H57" s="382" t="str">
        <f t="shared" si="2"/>
        <v/>
      </c>
      <c r="I57" s="382" t="str">
        <f t="shared" si="3"/>
        <v/>
      </c>
      <c r="J57" s="382" t="str">
        <f t="shared" si="4"/>
        <v/>
      </c>
    </row>
    <row r="58" spans="1:10">
      <c r="A58" s="37">
        <v>47</v>
      </c>
      <c r="B58" s="163"/>
      <c r="C58" s="163"/>
      <c r="D58" s="6"/>
      <c r="E58" s="216"/>
      <c r="F58" s="16" t="str">
        <f t="shared" si="0"/>
        <v/>
      </c>
      <c r="G58" s="58" t="str">
        <f t="shared" si="1"/>
        <v/>
      </c>
      <c r="H58" s="382" t="str">
        <f t="shared" si="2"/>
        <v/>
      </c>
      <c r="I58" s="382" t="str">
        <f t="shared" si="3"/>
        <v/>
      </c>
      <c r="J58" s="382" t="str">
        <f t="shared" si="4"/>
        <v/>
      </c>
    </row>
    <row r="59" spans="1:10">
      <c r="A59" s="37">
        <v>48</v>
      </c>
      <c r="B59" s="163"/>
      <c r="C59" s="163"/>
      <c r="D59" s="6"/>
      <c r="E59" s="216"/>
      <c r="F59" s="16" t="str">
        <f t="shared" si="0"/>
        <v/>
      </c>
      <c r="G59" s="58" t="str">
        <f t="shared" si="1"/>
        <v/>
      </c>
      <c r="H59" s="382" t="str">
        <f t="shared" si="2"/>
        <v/>
      </c>
      <c r="I59" s="382" t="str">
        <f t="shared" si="3"/>
        <v/>
      </c>
      <c r="J59" s="382" t="str">
        <f t="shared" si="4"/>
        <v/>
      </c>
    </row>
    <row r="60" spans="1:10">
      <c r="A60" s="37">
        <v>49</v>
      </c>
      <c r="B60" s="163"/>
      <c r="C60" s="163"/>
      <c r="D60" s="6"/>
      <c r="E60" s="216"/>
      <c r="F60" s="16" t="str">
        <f t="shared" si="0"/>
        <v/>
      </c>
      <c r="G60" s="58" t="str">
        <f t="shared" si="1"/>
        <v/>
      </c>
      <c r="H60" s="382" t="str">
        <f t="shared" si="2"/>
        <v/>
      </c>
      <c r="I60" s="382" t="str">
        <f t="shared" si="3"/>
        <v/>
      </c>
      <c r="J60" s="382" t="str">
        <f t="shared" si="4"/>
        <v/>
      </c>
    </row>
    <row r="61" spans="1:10">
      <c r="A61" s="37">
        <v>50</v>
      </c>
      <c r="B61" s="163"/>
      <c r="C61" s="163"/>
      <c r="D61" s="6"/>
      <c r="E61" s="216"/>
      <c r="F61" s="16" t="str">
        <f t="shared" si="0"/>
        <v/>
      </c>
      <c r="G61" s="58" t="str">
        <f t="shared" si="1"/>
        <v/>
      </c>
      <c r="H61" s="382" t="str">
        <f t="shared" si="2"/>
        <v/>
      </c>
      <c r="I61" s="382" t="str">
        <f t="shared" si="3"/>
        <v/>
      </c>
      <c r="J61" s="382" t="str">
        <f t="shared" si="4"/>
        <v/>
      </c>
    </row>
    <row r="62" spans="1:10">
      <c r="A62" s="37">
        <v>51</v>
      </c>
      <c r="B62" s="163"/>
      <c r="C62" s="163"/>
      <c r="D62" s="6"/>
      <c r="E62" s="216"/>
      <c r="F62" s="16" t="str">
        <f t="shared" si="0"/>
        <v/>
      </c>
      <c r="G62" s="58" t="str">
        <f t="shared" si="1"/>
        <v/>
      </c>
      <c r="H62" s="382" t="str">
        <f t="shared" si="2"/>
        <v/>
      </c>
      <c r="I62" s="382" t="str">
        <f t="shared" si="3"/>
        <v/>
      </c>
      <c r="J62" s="382" t="str">
        <f t="shared" si="4"/>
        <v/>
      </c>
    </row>
    <row r="63" spans="1:10">
      <c r="A63" s="37">
        <v>52</v>
      </c>
      <c r="B63" s="163"/>
      <c r="C63" s="163"/>
      <c r="D63" s="6"/>
      <c r="E63" s="216"/>
      <c r="F63" s="16" t="str">
        <f t="shared" si="0"/>
        <v/>
      </c>
      <c r="G63" s="58" t="str">
        <f t="shared" si="1"/>
        <v/>
      </c>
      <c r="H63" s="382" t="str">
        <f t="shared" si="2"/>
        <v/>
      </c>
      <c r="I63" s="382" t="str">
        <f t="shared" si="3"/>
        <v/>
      </c>
      <c r="J63" s="382" t="str">
        <f t="shared" si="4"/>
        <v/>
      </c>
    </row>
    <row r="64" spans="1:10">
      <c r="A64" s="37">
        <v>53</v>
      </c>
      <c r="B64" s="163"/>
      <c r="C64" s="163"/>
      <c r="D64" s="6"/>
      <c r="E64" s="216"/>
      <c r="F64" s="16" t="str">
        <f t="shared" si="0"/>
        <v/>
      </c>
      <c r="G64" s="58" t="str">
        <f t="shared" si="1"/>
        <v/>
      </c>
      <c r="H64" s="382" t="str">
        <f t="shared" si="2"/>
        <v/>
      </c>
      <c r="I64" s="382" t="str">
        <f t="shared" si="3"/>
        <v/>
      </c>
      <c r="J64" s="382" t="str">
        <f t="shared" si="4"/>
        <v/>
      </c>
    </row>
    <row r="65" spans="1:10">
      <c r="A65" s="37">
        <v>54</v>
      </c>
      <c r="B65" s="163"/>
      <c r="C65" s="163"/>
      <c r="D65" s="6"/>
      <c r="E65" s="216"/>
      <c r="F65" s="16" t="str">
        <f t="shared" si="0"/>
        <v/>
      </c>
      <c r="G65" s="58" t="str">
        <f t="shared" si="1"/>
        <v/>
      </c>
      <c r="H65" s="382" t="str">
        <f t="shared" si="2"/>
        <v/>
      </c>
      <c r="I65" s="382" t="str">
        <f t="shared" si="3"/>
        <v/>
      </c>
      <c r="J65" s="382" t="str">
        <f t="shared" si="4"/>
        <v/>
      </c>
    </row>
    <row r="66" spans="1:10">
      <c r="A66" s="37">
        <v>55</v>
      </c>
      <c r="B66" s="163"/>
      <c r="C66" s="163"/>
      <c r="D66" s="6"/>
      <c r="E66" s="216"/>
      <c r="F66" s="16" t="str">
        <f t="shared" si="0"/>
        <v/>
      </c>
      <c r="G66" s="58" t="str">
        <f t="shared" si="1"/>
        <v/>
      </c>
      <c r="H66" s="382" t="str">
        <f t="shared" si="2"/>
        <v/>
      </c>
      <c r="I66" s="382" t="str">
        <f t="shared" si="3"/>
        <v/>
      </c>
      <c r="J66" s="382" t="str">
        <f t="shared" si="4"/>
        <v/>
      </c>
    </row>
    <row r="67" spans="1:10">
      <c r="A67" s="37">
        <v>56</v>
      </c>
      <c r="B67" s="163"/>
      <c r="C67" s="163"/>
      <c r="D67" s="6"/>
      <c r="E67" s="216"/>
      <c r="F67" s="16" t="str">
        <f t="shared" si="0"/>
        <v/>
      </c>
      <c r="G67" s="58" t="str">
        <f t="shared" si="1"/>
        <v/>
      </c>
      <c r="H67" s="382" t="str">
        <f t="shared" si="2"/>
        <v/>
      </c>
      <c r="I67" s="382" t="str">
        <f t="shared" si="3"/>
        <v/>
      </c>
      <c r="J67" s="382" t="str">
        <f t="shared" si="4"/>
        <v/>
      </c>
    </row>
    <row r="68" spans="1:10">
      <c r="A68" s="37">
        <v>57</v>
      </c>
      <c r="B68" s="163"/>
      <c r="C68" s="163"/>
      <c r="D68" s="6"/>
      <c r="E68" s="216"/>
      <c r="F68" s="16" t="str">
        <f t="shared" si="0"/>
        <v/>
      </c>
      <c r="G68" s="58" t="str">
        <f t="shared" si="1"/>
        <v/>
      </c>
      <c r="H68" s="382" t="str">
        <f t="shared" si="2"/>
        <v/>
      </c>
      <c r="I68" s="382" t="str">
        <f t="shared" si="3"/>
        <v/>
      </c>
      <c r="J68" s="382" t="str">
        <f t="shared" si="4"/>
        <v/>
      </c>
    </row>
    <row r="69" spans="1:10">
      <c r="A69" s="37">
        <v>58</v>
      </c>
      <c r="B69" s="163"/>
      <c r="C69" s="163"/>
      <c r="D69" s="6"/>
      <c r="E69" s="216"/>
      <c r="F69" s="16" t="str">
        <f t="shared" si="0"/>
        <v/>
      </c>
      <c r="G69" s="58" t="str">
        <f t="shared" si="1"/>
        <v/>
      </c>
      <c r="H69" s="382" t="str">
        <f t="shared" si="2"/>
        <v/>
      </c>
      <c r="I69" s="382" t="str">
        <f t="shared" si="3"/>
        <v/>
      </c>
      <c r="J69" s="382" t="str">
        <f t="shared" si="4"/>
        <v/>
      </c>
    </row>
    <row r="70" spans="1:10">
      <c r="A70" s="37">
        <v>59</v>
      </c>
      <c r="B70" s="163"/>
      <c r="C70" s="163"/>
      <c r="D70" s="6"/>
      <c r="E70" s="216"/>
      <c r="F70" s="16" t="str">
        <f t="shared" si="0"/>
        <v/>
      </c>
      <c r="G70" s="58" t="str">
        <f t="shared" si="1"/>
        <v/>
      </c>
      <c r="H70" s="382" t="str">
        <f t="shared" si="2"/>
        <v/>
      </c>
      <c r="I70" s="382" t="str">
        <f t="shared" si="3"/>
        <v/>
      </c>
      <c r="J70" s="382" t="str">
        <f t="shared" si="4"/>
        <v/>
      </c>
    </row>
    <row r="71" spans="1:10">
      <c r="A71" s="37">
        <v>60</v>
      </c>
      <c r="B71" s="163"/>
      <c r="C71" s="163"/>
      <c r="D71" s="6"/>
      <c r="E71" s="216"/>
      <c r="F71" s="16" t="str">
        <f t="shared" si="0"/>
        <v/>
      </c>
      <c r="G71" s="58" t="str">
        <f t="shared" si="1"/>
        <v/>
      </c>
      <c r="H71" s="382" t="str">
        <f t="shared" si="2"/>
        <v/>
      </c>
      <c r="I71" s="382" t="str">
        <f t="shared" si="3"/>
        <v/>
      </c>
      <c r="J71" s="382" t="str">
        <f t="shared" si="4"/>
        <v/>
      </c>
    </row>
    <row r="72" spans="1:10">
      <c r="A72" s="37">
        <v>61</v>
      </c>
      <c r="B72" s="163"/>
      <c r="C72" s="163"/>
      <c r="D72" s="6"/>
      <c r="E72" s="216"/>
      <c r="F72" s="16" t="str">
        <f t="shared" si="0"/>
        <v/>
      </c>
      <c r="G72" s="58" t="str">
        <f t="shared" si="1"/>
        <v/>
      </c>
      <c r="H72" s="382" t="str">
        <f t="shared" si="2"/>
        <v/>
      </c>
      <c r="I72" s="382" t="str">
        <f t="shared" si="3"/>
        <v/>
      </c>
      <c r="J72" s="382" t="str">
        <f t="shared" si="4"/>
        <v/>
      </c>
    </row>
    <row r="73" spans="1:10">
      <c r="A73" s="37">
        <v>62</v>
      </c>
      <c r="B73" s="163"/>
      <c r="C73" s="163"/>
      <c r="D73" s="6"/>
      <c r="E73" s="216"/>
      <c r="F73" s="16" t="str">
        <f t="shared" si="0"/>
        <v/>
      </c>
      <c r="G73" s="58" t="str">
        <f t="shared" si="1"/>
        <v/>
      </c>
      <c r="H73" s="382" t="str">
        <f t="shared" si="2"/>
        <v/>
      </c>
      <c r="I73" s="382" t="str">
        <f t="shared" si="3"/>
        <v/>
      </c>
      <c r="J73" s="382" t="str">
        <f t="shared" si="4"/>
        <v/>
      </c>
    </row>
    <row r="74" spans="1:10">
      <c r="A74" s="37">
        <v>63</v>
      </c>
      <c r="B74" s="163"/>
      <c r="C74" s="163"/>
      <c r="D74" s="6"/>
      <c r="E74" s="216"/>
      <c r="F74" s="16" t="str">
        <f t="shared" si="0"/>
        <v/>
      </c>
      <c r="G74" s="58" t="str">
        <f t="shared" si="1"/>
        <v/>
      </c>
      <c r="H74" s="382" t="str">
        <f t="shared" si="2"/>
        <v/>
      </c>
      <c r="I74" s="382" t="str">
        <f t="shared" si="3"/>
        <v/>
      </c>
      <c r="J74" s="382" t="str">
        <f t="shared" si="4"/>
        <v/>
      </c>
    </row>
    <row r="75" spans="1:10">
      <c r="A75" s="37">
        <v>64</v>
      </c>
      <c r="B75" s="163"/>
      <c r="C75" s="163"/>
      <c r="D75" s="6"/>
      <c r="E75" s="216"/>
      <c r="F75" s="16" t="str">
        <f t="shared" si="0"/>
        <v/>
      </c>
      <c r="G75" s="58" t="str">
        <f t="shared" si="1"/>
        <v/>
      </c>
      <c r="H75" s="382" t="str">
        <f t="shared" si="2"/>
        <v/>
      </c>
      <c r="I75" s="382" t="str">
        <f t="shared" si="3"/>
        <v/>
      </c>
      <c r="J75" s="382" t="str">
        <f t="shared" si="4"/>
        <v/>
      </c>
    </row>
    <row r="76" spans="1:10">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c r="A77" s="37">
        <v>66</v>
      </c>
      <c r="B77" s="163"/>
      <c r="C77" s="163"/>
      <c r="D77" s="6"/>
      <c r="E77" s="216"/>
      <c r="F77" s="16" t="str">
        <f t="shared" si="5"/>
        <v/>
      </c>
      <c r="G77" s="58" t="str">
        <f t="shared" si="6"/>
        <v/>
      </c>
      <c r="H77" s="382" t="str">
        <f t="shared" si="7"/>
        <v/>
      </c>
      <c r="I77" s="382" t="str">
        <f t="shared" si="8"/>
        <v/>
      </c>
      <c r="J77" s="382" t="str">
        <f t="shared" si="9"/>
        <v/>
      </c>
    </row>
    <row r="78" spans="1:10">
      <c r="A78" s="37">
        <v>67</v>
      </c>
      <c r="B78" s="163"/>
      <c r="C78" s="163"/>
      <c r="D78" s="6"/>
      <c r="E78" s="216"/>
      <c r="F78" s="16" t="str">
        <f t="shared" si="5"/>
        <v/>
      </c>
      <c r="G78" s="58" t="str">
        <f t="shared" si="6"/>
        <v/>
      </c>
      <c r="H78" s="382" t="str">
        <f t="shared" si="7"/>
        <v/>
      </c>
      <c r="I78" s="382" t="str">
        <f t="shared" si="8"/>
        <v/>
      </c>
      <c r="J78" s="382" t="str">
        <f t="shared" si="9"/>
        <v/>
      </c>
    </row>
    <row r="79" spans="1:10">
      <c r="A79" s="37">
        <v>68</v>
      </c>
      <c r="B79" s="163"/>
      <c r="C79" s="163"/>
      <c r="D79" s="6"/>
      <c r="E79" s="216"/>
      <c r="F79" s="16" t="str">
        <f t="shared" si="5"/>
        <v/>
      </c>
      <c r="G79" s="58" t="str">
        <f t="shared" si="6"/>
        <v/>
      </c>
      <c r="H79" s="382" t="str">
        <f t="shared" si="7"/>
        <v/>
      </c>
      <c r="I79" s="382" t="str">
        <f t="shared" si="8"/>
        <v/>
      </c>
      <c r="J79" s="382" t="str">
        <f t="shared" si="9"/>
        <v/>
      </c>
    </row>
    <row r="80" spans="1:10">
      <c r="A80" s="37">
        <v>69</v>
      </c>
      <c r="B80" s="163"/>
      <c r="C80" s="163"/>
      <c r="D80" s="6"/>
      <c r="E80" s="216"/>
      <c r="F80" s="16" t="str">
        <f t="shared" si="5"/>
        <v/>
      </c>
      <c r="G80" s="58" t="str">
        <f t="shared" si="6"/>
        <v/>
      </c>
      <c r="H80" s="382" t="str">
        <f t="shared" si="7"/>
        <v/>
      </c>
      <c r="I80" s="382" t="str">
        <f t="shared" si="8"/>
        <v/>
      </c>
      <c r="J80" s="382" t="str">
        <f t="shared" si="9"/>
        <v/>
      </c>
    </row>
    <row r="81" spans="1:10">
      <c r="A81" s="37">
        <v>70</v>
      </c>
      <c r="B81" s="163"/>
      <c r="C81" s="163"/>
      <c r="D81" s="6"/>
      <c r="E81" s="216"/>
      <c r="F81" s="16" t="str">
        <f t="shared" si="5"/>
        <v/>
      </c>
      <c r="G81" s="58" t="str">
        <f t="shared" si="6"/>
        <v/>
      </c>
      <c r="H81" s="382" t="str">
        <f t="shared" si="7"/>
        <v/>
      </c>
      <c r="I81" s="382" t="str">
        <f t="shared" si="8"/>
        <v/>
      </c>
      <c r="J81" s="382" t="str">
        <f t="shared" si="9"/>
        <v/>
      </c>
    </row>
    <row r="82" spans="1:10">
      <c r="A82" s="37">
        <v>71</v>
      </c>
      <c r="B82" s="163"/>
      <c r="C82" s="163"/>
      <c r="D82" s="6"/>
      <c r="E82" s="216"/>
      <c r="F82" s="16" t="str">
        <f t="shared" si="5"/>
        <v/>
      </c>
      <c r="G82" s="58" t="str">
        <f t="shared" si="6"/>
        <v/>
      </c>
      <c r="H82" s="382" t="str">
        <f t="shared" si="7"/>
        <v/>
      </c>
      <c r="I82" s="382" t="str">
        <f t="shared" si="8"/>
        <v/>
      </c>
      <c r="J82" s="382" t="str">
        <f t="shared" si="9"/>
        <v/>
      </c>
    </row>
    <row r="83" spans="1:10">
      <c r="A83" s="37">
        <v>72</v>
      </c>
      <c r="B83" s="163"/>
      <c r="C83" s="163"/>
      <c r="D83" s="6"/>
      <c r="E83" s="216"/>
      <c r="F83" s="16" t="str">
        <f t="shared" si="5"/>
        <v/>
      </c>
      <c r="G83" s="58" t="str">
        <f t="shared" si="6"/>
        <v/>
      </c>
      <c r="H83" s="382" t="str">
        <f t="shared" si="7"/>
        <v/>
      </c>
      <c r="I83" s="382" t="str">
        <f t="shared" si="8"/>
        <v/>
      </c>
      <c r="J83" s="382" t="str">
        <f t="shared" si="9"/>
        <v/>
      </c>
    </row>
    <row r="84" spans="1:10">
      <c r="A84" s="37">
        <v>73</v>
      </c>
      <c r="B84" s="163"/>
      <c r="C84" s="163"/>
      <c r="D84" s="6"/>
      <c r="E84" s="216"/>
      <c r="F84" s="16" t="str">
        <f t="shared" si="5"/>
        <v/>
      </c>
      <c r="G84" s="58" t="str">
        <f t="shared" si="6"/>
        <v/>
      </c>
      <c r="H84" s="382" t="str">
        <f t="shared" si="7"/>
        <v/>
      </c>
      <c r="I84" s="382" t="str">
        <f t="shared" si="8"/>
        <v/>
      </c>
      <c r="J84" s="382" t="str">
        <f t="shared" si="9"/>
        <v/>
      </c>
    </row>
    <row r="85" spans="1:10">
      <c r="A85" s="37">
        <v>74</v>
      </c>
      <c r="B85" s="163"/>
      <c r="C85" s="163"/>
      <c r="D85" s="6"/>
      <c r="E85" s="216"/>
      <c r="F85" s="16" t="str">
        <f t="shared" si="5"/>
        <v/>
      </c>
      <c r="G85" s="58" t="str">
        <f t="shared" si="6"/>
        <v/>
      </c>
      <c r="H85" s="382" t="str">
        <f t="shared" si="7"/>
        <v/>
      </c>
      <c r="I85" s="382" t="str">
        <f t="shared" si="8"/>
        <v/>
      </c>
      <c r="J85" s="382" t="str">
        <f t="shared" si="9"/>
        <v/>
      </c>
    </row>
    <row r="86" spans="1:10">
      <c r="A86" s="37">
        <v>75</v>
      </c>
      <c r="B86" s="163"/>
      <c r="C86" s="163"/>
      <c r="D86" s="6"/>
      <c r="E86" s="216"/>
      <c r="F86" s="16" t="str">
        <f t="shared" si="5"/>
        <v/>
      </c>
      <c r="G86" s="58" t="str">
        <f t="shared" si="6"/>
        <v/>
      </c>
      <c r="H86" s="382" t="str">
        <f t="shared" si="7"/>
        <v/>
      </c>
      <c r="I86" s="382" t="str">
        <f t="shared" si="8"/>
        <v/>
      </c>
      <c r="J86" s="382" t="str">
        <f t="shared" si="9"/>
        <v/>
      </c>
    </row>
    <row r="87" spans="1:10">
      <c r="A87" s="37">
        <v>76</v>
      </c>
      <c r="B87" s="163"/>
      <c r="C87" s="163"/>
      <c r="D87" s="6"/>
      <c r="E87" s="216"/>
      <c r="F87" s="16" t="str">
        <f t="shared" si="5"/>
        <v/>
      </c>
      <c r="G87" s="58" t="str">
        <f t="shared" si="6"/>
        <v/>
      </c>
      <c r="H87" s="382" t="str">
        <f t="shared" si="7"/>
        <v/>
      </c>
      <c r="I87" s="382" t="str">
        <f t="shared" si="8"/>
        <v/>
      </c>
      <c r="J87" s="382" t="str">
        <f t="shared" si="9"/>
        <v/>
      </c>
    </row>
    <row r="88" spans="1:10">
      <c r="A88" s="37">
        <v>77</v>
      </c>
      <c r="B88" s="163"/>
      <c r="C88" s="163"/>
      <c r="D88" s="6"/>
      <c r="E88" s="216"/>
      <c r="F88" s="16" t="str">
        <f t="shared" si="5"/>
        <v/>
      </c>
      <c r="G88" s="58" t="str">
        <f t="shared" si="6"/>
        <v/>
      </c>
      <c r="H88" s="382" t="str">
        <f t="shared" si="7"/>
        <v/>
      </c>
      <c r="I88" s="382" t="str">
        <f t="shared" si="8"/>
        <v/>
      </c>
      <c r="J88" s="382" t="str">
        <f t="shared" si="9"/>
        <v/>
      </c>
    </row>
    <row r="89" spans="1:10">
      <c r="A89" s="37">
        <v>78</v>
      </c>
      <c r="B89" s="163"/>
      <c r="C89" s="163"/>
      <c r="D89" s="6"/>
      <c r="E89" s="216"/>
      <c r="F89" s="16" t="str">
        <f t="shared" si="5"/>
        <v/>
      </c>
      <c r="G89" s="58" t="str">
        <f t="shared" si="6"/>
        <v/>
      </c>
      <c r="H89" s="382" t="str">
        <f t="shared" si="7"/>
        <v/>
      </c>
      <c r="I89" s="382" t="str">
        <f t="shared" si="8"/>
        <v/>
      </c>
      <c r="J89" s="382" t="str">
        <f t="shared" si="9"/>
        <v/>
      </c>
    </row>
    <row r="90" spans="1:10">
      <c r="A90" s="37">
        <v>79</v>
      </c>
      <c r="B90" s="163"/>
      <c r="C90" s="163"/>
      <c r="D90" s="6"/>
      <c r="E90" s="216"/>
      <c r="F90" s="16" t="str">
        <f t="shared" si="5"/>
        <v/>
      </c>
      <c r="G90" s="58" t="str">
        <f t="shared" si="6"/>
        <v/>
      </c>
      <c r="H90" s="382" t="str">
        <f t="shared" si="7"/>
        <v/>
      </c>
      <c r="I90" s="382" t="str">
        <f t="shared" si="8"/>
        <v/>
      </c>
      <c r="J90" s="382" t="str">
        <f t="shared" si="9"/>
        <v/>
      </c>
    </row>
    <row r="91" spans="1:10">
      <c r="A91" s="37">
        <v>80</v>
      </c>
      <c r="B91" s="163"/>
      <c r="C91" s="163"/>
      <c r="D91" s="6"/>
      <c r="E91" s="216"/>
      <c r="F91" s="16" t="str">
        <f t="shared" si="5"/>
        <v/>
      </c>
      <c r="G91" s="58" t="str">
        <f t="shared" si="6"/>
        <v/>
      </c>
      <c r="H91" s="382" t="str">
        <f t="shared" si="7"/>
        <v/>
      </c>
      <c r="I91" s="382" t="str">
        <f t="shared" si="8"/>
        <v/>
      </c>
      <c r="J91" s="382" t="str">
        <f t="shared" si="9"/>
        <v/>
      </c>
    </row>
    <row r="92" spans="1:10">
      <c r="A92" s="37">
        <v>81</v>
      </c>
      <c r="B92" s="163"/>
      <c r="C92" s="163"/>
      <c r="D92" s="6"/>
      <c r="E92" s="216"/>
      <c r="F92" s="16" t="str">
        <f t="shared" si="5"/>
        <v/>
      </c>
      <c r="G92" s="58" t="str">
        <f t="shared" si="6"/>
        <v/>
      </c>
      <c r="H92" s="382" t="str">
        <f t="shared" si="7"/>
        <v/>
      </c>
      <c r="I92" s="382" t="str">
        <f t="shared" si="8"/>
        <v/>
      </c>
      <c r="J92" s="382" t="str">
        <f t="shared" si="9"/>
        <v/>
      </c>
    </row>
    <row r="93" spans="1:10">
      <c r="A93" s="37">
        <v>82</v>
      </c>
      <c r="B93" s="163"/>
      <c r="C93" s="163"/>
      <c r="D93" s="6"/>
      <c r="E93" s="216"/>
      <c r="F93" s="16" t="str">
        <f t="shared" si="5"/>
        <v/>
      </c>
      <c r="G93" s="58" t="str">
        <f t="shared" si="6"/>
        <v/>
      </c>
      <c r="H93" s="382" t="str">
        <f t="shared" si="7"/>
        <v/>
      </c>
      <c r="I93" s="382" t="str">
        <f t="shared" si="8"/>
        <v/>
      </c>
      <c r="J93" s="382" t="str">
        <f t="shared" si="9"/>
        <v/>
      </c>
    </row>
    <row r="94" spans="1:10">
      <c r="A94" s="37">
        <v>83</v>
      </c>
      <c r="B94" s="163"/>
      <c r="C94" s="163"/>
      <c r="D94" s="6"/>
      <c r="E94" s="216"/>
      <c r="F94" s="16" t="str">
        <f t="shared" si="5"/>
        <v/>
      </c>
      <c r="G94" s="58" t="str">
        <f t="shared" si="6"/>
        <v/>
      </c>
      <c r="H94" s="382" t="str">
        <f t="shared" si="7"/>
        <v/>
      </c>
      <c r="I94" s="382" t="str">
        <f t="shared" si="8"/>
        <v/>
      </c>
      <c r="J94" s="382" t="str">
        <f t="shared" si="9"/>
        <v/>
      </c>
    </row>
    <row r="95" spans="1:10">
      <c r="A95" s="37">
        <v>84</v>
      </c>
      <c r="B95" s="163"/>
      <c r="C95" s="163"/>
      <c r="D95" s="6"/>
      <c r="E95" s="216"/>
      <c r="F95" s="16" t="str">
        <f t="shared" si="5"/>
        <v/>
      </c>
      <c r="G95" s="58" t="str">
        <f t="shared" si="6"/>
        <v/>
      </c>
      <c r="H95" s="382" t="str">
        <f t="shared" si="7"/>
        <v/>
      </c>
      <c r="I95" s="382" t="str">
        <f t="shared" si="8"/>
        <v/>
      </c>
      <c r="J95" s="382" t="str">
        <f t="shared" si="9"/>
        <v/>
      </c>
    </row>
    <row r="96" spans="1:10">
      <c r="A96" s="37">
        <v>85</v>
      </c>
      <c r="B96" s="163"/>
      <c r="C96" s="163"/>
      <c r="D96" s="6"/>
      <c r="E96" s="216"/>
      <c r="F96" s="16" t="str">
        <f t="shared" si="5"/>
        <v/>
      </c>
      <c r="G96" s="58" t="str">
        <f t="shared" si="6"/>
        <v/>
      </c>
      <c r="H96" s="382" t="str">
        <f t="shared" si="7"/>
        <v/>
      </c>
      <c r="I96" s="382" t="str">
        <f t="shared" si="8"/>
        <v/>
      </c>
      <c r="J96" s="382" t="str">
        <f t="shared" si="9"/>
        <v/>
      </c>
    </row>
    <row r="97" spans="1:10">
      <c r="A97" s="37">
        <v>86</v>
      </c>
      <c r="B97" s="163"/>
      <c r="C97" s="163"/>
      <c r="D97" s="6"/>
      <c r="E97" s="216"/>
      <c r="F97" s="16" t="str">
        <f t="shared" si="5"/>
        <v/>
      </c>
      <c r="G97" s="58" t="str">
        <f t="shared" si="6"/>
        <v/>
      </c>
      <c r="H97" s="382" t="str">
        <f t="shared" si="7"/>
        <v/>
      </c>
      <c r="I97" s="382" t="str">
        <f t="shared" si="8"/>
        <v/>
      </c>
      <c r="J97" s="382" t="str">
        <f t="shared" si="9"/>
        <v/>
      </c>
    </row>
    <row r="98" spans="1:10">
      <c r="A98" s="37">
        <v>87</v>
      </c>
      <c r="B98" s="163"/>
      <c r="C98" s="163"/>
      <c r="D98" s="6"/>
      <c r="E98" s="216"/>
      <c r="F98" s="16" t="str">
        <f t="shared" si="5"/>
        <v/>
      </c>
      <c r="G98" s="58" t="str">
        <f t="shared" si="6"/>
        <v/>
      </c>
      <c r="H98" s="382" t="str">
        <f t="shared" si="7"/>
        <v/>
      </c>
      <c r="I98" s="382" t="str">
        <f t="shared" si="8"/>
        <v/>
      </c>
      <c r="J98" s="382" t="str">
        <f t="shared" si="9"/>
        <v/>
      </c>
    </row>
    <row r="99" spans="1:10">
      <c r="A99" s="37">
        <v>88</v>
      </c>
      <c r="B99" s="163"/>
      <c r="C99" s="163"/>
      <c r="D99" s="6"/>
      <c r="E99" s="216"/>
      <c r="F99" s="16" t="str">
        <f t="shared" si="5"/>
        <v/>
      </c>
      <c r="G99" s="58" t="str">
        <f t="shared" si="6"/>
        <v/>
      </c>
      <c r="H99" s="382" t="str">
        <f t="shared" si="7"/>
        <v/>
      </c>
      <c r="I99" s="382" t="str">
        <f t="shared" si="8"/>
        <v/>
      </c>
      <c r="J99" s="382" t="str">
        <f t="shared" si="9"/>
        <v/>
      </c>
    </row>
    <row r="100" spans="1:10">
      <c r="A100" s="37">
        <v>89</v>
      </c>
      <c r="B100" s="163"/>
      <c r="C100" s="163"/>
      <c r="D100" s="6"/>
      <c r="E100" s="216"/>
      <c r="F100" s="16" t="str">
        <f t="shared" si="5"/>
        <v/>
      </c>
      <c r="G100" s="58" t="str">
        <f t="shared" si="6"/>
        <v/>
      </c>
      <c r="H100" s="382" t="str">
        <f t="shared" si="7"/>
        <v/>
      </c>
      <c r="I100" s="382" t="str">
        <f t="shared" si="8"/>
        <v/>
      </c>
      <c r="J100" s="382" t="str">
        <f t="shared" si="9"/>
        <v/>
      </c>
    </row>
    <row r="101" spans="1:10">
      <c r="A101" s="37">
        <v>90</v>
      </c>
      <c r="B101" s="163"/>
      <c r="C101" s="163"/>
      <c r="D101" s="6"/>
      <c r="E101" s="216"/>
      <c r="F101" s="16" t="str">
        <f t="shared" si="5"/>
        <v/>
      </c>
      <c r="G101" s="58" t="str">
        <f t="shared" si="6"/>
        <v/>
      </c>
      <c r="H101" s="382" t="str">
        <f t="shared" si="7"/>
        <v/>
      </c>
      <c r="I101" s="382" t="str">
        <f t="shared" si="8"/>
        <v/>
      </c>
      <c r="J101" s="382" t="str">
        <f t="shared" si="9"/>
        <v/>
      </c>
    </row>
    <row r="102" spans="1:10">
      <c r="A102" s="37">
        <v>91</v>
      </c>
      <c r="B102" s="163"/>
      <c r="C102" s="163"/>
      <c r="D102" s="6"/>
      <c r="E102" s="216"/>
      <c r="F102" s="16" t="str">
        <f t="shared" si="5"/>
        <v/>
      </c>
      <c r="G102" s="58" t="str">
        <f t="shared" si="6"/>
        <v/>
      </c>
      <c r="H102" s="382" t="str">
        <f t="shared" si="7"/>
        <v/>
      </c>
      <c r="I102" s="382" t="str">
        <f t="shared" si="8"/>
        <v/>
      </c>
      <c r="J102" s="382" t="str">
        <f t="shared" si="9"/>
        <v/>
      </c>
    </row>
    <row r="103" spans="1:10">
      <c r="A103" s="37">
        <v>92</v>
      </c>
      <c r="B103" s="163"/>
      <c r="C103" s="163"/>
      <c r="D103" s="6"/>
      <c r="E103" s="216"/>
      <c r="F103" s="16" t="str">
        <f t="shared" si="5"/>
        <v/>
      </c>
      <c r="G103" s="58" t="str">
        <f t="shared" si="6"/>
        <v/>
      </c>
      <c r="H103" s="382" t="str">
        <f t="shared" si="7"/>
        <v/>
      </c>
      <c r="I103" s="382" t="str">
        <f t="shared" si="8"/>
        <v/>
      </c>
      <c r="J103" s="382" t="str">
        <f t="shared" si="9"/>
        <v/>
      </c>
    </row>
    <row r="104" spans="1:10">
      <c r="A104" s="37">
        <v>93</v>
      </c>
      <c r="B104" s="163"/>
      <c r="C104" s="163"/>
      <c r="D104" s="6"/>
      <c r="E104" s="216"/>
      <c r="F104" s="16" t="str">
        <f t="shared" si="5"/>
        <v/>
      </c>
      <c r="G104" s="58" t="str">
        <f t="shared" si="6"/>
        <v/>
      </c>
      <c r="H104" s="382" t="str">
        <f t="shared" si="7"/>
        <v/>
      </c>
      <c r="I104" s="382" t="str">
        <f t="shared" si="8"/>
        <v/>
      </c>
      <c r="J104" s="382" t="str">
        <f t="shared" si="9"/>
        <v/>
      </c>
    </row>
    <row r="105" spans="1:10">
      <c r="A105" s="37">
        <v>94</v>
      </c>
      <c r="B105" s="163"/>
      <c r="C105" s="163"/>
      <c r="D105" s="6"/>
      <c r="E105" s="216"/>
      <c r="F105" s="16" t="str">
        <f t="shared" si="5"/>
        <v/>
      </c>
      <c r="G105" s="58" t="str">
        <f t="shared" si="6"/>
        <v/>
      </c>
      <c r="H105" s="382" t="str">
        <f t="shared" si="7"/>
        <v/>
      </c>
      <c r="I105" s="382" t="str">
        <f t="shared" si="8"/>
        <v/>
      </c>
      <c r="J105" s="382" t="str">
        <f t="shared" si="9"/>
        <v/>
      </c>
    </row>
    <row r="106" spans="1:10">
      <c r="A106" s="37">
        <v>95</v>
      </c>
      <c r="B106" s="163"/>
      <c r="C106" s="163"/>
      <c r="D106" s="6"/>
      <c r="E106" s="216"/>
      <c r="F106" s="16" t="str">
        <f t="shared" si="5"/>
        <v/>
      </c>
      <c r="G106" s="58" t="str">
        <f t="shared" si="6"/>
        <v/>
      </c>
      <c r="H106" s="382" t="str">
        <f t="shared" si="7"/>
        <v/>
      </c>
      <c r="I106" s="382" t="str">
        <f t="shared" si="8"/>
        <v/>
      </c>
      <c r="J106" s="382" t="str">
        <f t="shared" si="9"/>
        <v/>
      </c>
    </row>
    <row r="107" spans="1:10">
      <c r="A107" s="37">
        <v>96</v>
      </c>
      <c r="B107" s="163"/>
      <c r="C107" s="163"/>
      <c r="D107" s="6"/>
      <c r="E107" s="216"/>
      <c r="F107" s="16" t="str">
        <f t="shared" si="5"/>
        <v/>
      </c>
      <c r="G107" s="58" t="str">
        <f t="shared" si="6"/>
        <v/>
      </c>
      <c r="H107" s="382" t="str">
        <f t="shared" si="7"/>
        <v/>
      </c>
      <c r="I107" s="382" t="str">
        <f t="shared" si="8"/>
        <v/>
      </c>
      <c r="J107" s="382" t="str">
        <f t="shared" si="9"/>
        <v/>
      </c>
    </row>
    <row r="108" spans="1:10">
      <c r="A108" s="37">
        <v>97</v>
      </c>
      <c r="B108" s="163"/>
      <c r="C108" s="163"/>
      <c r="D108" s="6"/>
      <c r="E108" s="216"/>
      <c r="F108" s="16" t="str">
        <f t="shared" si="5"/>
        <v/>
      </c>
      <c r="G108" s="58" t="str">
        <f t="shared" si="6"/>
        <v/>
      </c>
      <c r="H108" s="382" t="str">
        <f t="shared" si="7"/>
        <v/>
      </c>
      <c r="I108" s="382" t="str">
        <f t="shared" si="8"/>
        <v/>
      </c>
      <c r="J108" s="382" t="str">
        <f t="shared" si="9"/>
        <v/>
      </c>
    </row>
    <row r="109" spans="1:10">
      <c r="A109" s="37">
        <v>98</v>
      </c>
      <c r="B109" s="163"/>
      <c r="C109" s="163"/>
      <c r="D109" s="6"/>
      <c r="E109" s="216"/>
      <c r="F109" s="16" t="str">
        <f t="shared" si="5"/>
        <v/>
      </c>
      <c r="G109" s="58" t="str">
        <f t="shared" si="6"/>
        <v/>
      </c>
      <c r="H109" s="382" t="str">
        <f t="shared" si="7"/>
        <v/>
      </c>
      <c r="I109" s="382" t="str">
        <f t="shared" si="8"/>
        <v/>
      </c>
      <c r="J109" s="382" t="str">
        <f t="shared" si="9"/>
        <v/>
      </c>
    </row>
    <row r="110" spans="1:10">
      <c r="A110" s="143">
        <v>99</v>
      </c>
      <c r="B110" s="184"/>
      <c r="C110" s="184"/>
      <c r="D110" s="6"/>
      <c r="E110" s="216"/>
      <c r="F110" s="16" t="str">
        <f t="shared" si="5"/>
        <v/>
      </c>
      <c r="G110" s="58" t="str">
        <f t="shared" si="6"/>
        <v/>
      </c>
      <c r="H110" s="382" t="str">
        <f t="shared" si="7"/>
        <v/>
      </c>
      <c r="I110" s="382" t="str">
        <f t="shared" si="8"/>
        <v/>
      </c>
      <c r="J110" s="382" t="str">
        <f t="shared" si="9"/>
        <v/>
      </c>
    </row>
    <row r="111" spans="1:10">
      <c r="A111" s="143">
        <v>100</v>
      </c>
      <c r="B111" s="184"/>
      <c r="C111" s="184"/>
      <c r="D111" s="144"/>
      <c r="E111" s="146"/>
      <c r="F111" s="16" t="str">
        <f t="shared" si="5"/>
        <v/>
      </c>
      <c r="H111" s="382" t="str">
        <f t="shared" si="7"/>
        <v/>
      </c>
      <c r="I111" s="382" t="str">
        <f t="shared" si="8"/>
        <v/>
      </c>
      <c r="J111" s="382" t="str">
        <f t="shared" si="9"/>
        <v/>
      </c>
    </row>
    <row r="112" spans="1:10">
      <c r="A112" s="143">
        <v>101</v>
      </c>
      <c r="B112" s="184"/>
      <c r="C112" s="184"/>
      <c r="D112" s="144"/>
      <c r="E112" s="146"/>
      <c r="F112" s="16" t="str">
        <f t="shared" si="5"/>
        <v/>
      </c>
      <c r="H112" s="382" t="str">
        <f t="shared" si="7"/>
        <v/>
      </c>
      <c r="I112" s="382" t="str">
        <f t="shared" si="8"/>
        <v/>
      </c>
      <c r="J112" s="382" t="str">
        <f t="shared" si="9"/>
        <v/>
      </c>
    </row>
    <row r="113" spans="1:16">
      <c r="A113" s="143">
        <v>102</v>
      </c>
      <c r="B113" s="184"/>
      <c r="C113" s="184"/>
      <c r="D113" s="144"/>
      <c r="E113" s="146"/>
      <c r="F113" s="16" t="str">
        <f t="shared" si="5"/>
        <v/>
      </c>
      <c r="H113" s="382" t="str">
        <f t="shared" si="7"/>
        <v/>
      </c>
      <c r="I113" s="382" t="str">
        <f t="shared" si="8"/>
        <v/>
      </c>
      <c r="J113" s="382" t="str">
        <f t="shared" si="9"/>
        <v/>
      </c>
    </row>
    <row r="114" spans="1:16">
      <c r="A114" s="143">
        <v>103</v>
      </c>
      <c r="B114" s="184"/>
      <c r="C114" s="184"/>
      <c r="D114" s="144"/>
      <c r="E114" s="146"/>
      <c r="F114" s="16" t="str">
        <f t="shared" si="5"/>
        <v/>
      </c>
      <c r="H114" s="382" t="str">
        <f t="shared" si="7"/>
        <v/>
      </c>
      <c r="I114" s="382" t="str">
        <f t="shared" si="8"/>
        <v/>
      </c>
      <c r="J114" s="382" t="str">
        <f t="shared" si="9"/>
        <v/>
      </c>
    </row>
    <row r="115" spans="1:16" s="70" customFormat="1">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v0xzQETDXqC3er2jt93B6ar1K22Cjtl0VZXg8KpRdKX1b++bTz29flAr16kbf7i7Wz9/5MC40bdeLwD5Yjl9Bw==" saltValue="/nYZcHnN9zXhbhY77GT2Gg=="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pageSetUpPr fitToPage="1"/>
  </sheetPr>
  <dimension ref="A1:I259"/>
  <sheetViews>
    <sheetView topLeftCell="A22" zoomScale="85" zoomScaleNormal="85" workbookViewId="0">
      <selection activeCell="B27" sqref="B27"/>
    </sheetView>
  </sheetViews>
  <sheetFormatPr defaultColWidth="9.08984375" defaultRowHeight="15.5"/>
  <cols>
    <col min="1" max="1" width="5.6328125" style="60" customWidth="1"/>
    <col min="2" max="2" width="35.6328125" style="64" customWidth="1"/>
    <col min="3" max="3" width="45.08984375" style="64" customWidth="1"/>
    <col min="4" max="4" width="10.6328125" style="69" customWidth="1"/>
    <col min="5" max="5" width="17.6328125" style="64" customWidth="1"/>
    <col min="6" max="6" width="9.08984375" style="71" hidden="1" customWidth="1"/>
    <col min="7" max="7" width="9.08984375" style="64" hidden="1" customWidth="1"/>
    <col min="8" max="9" width="17.6328125" style="64" hidden="1" customWidth="1"/>
    <col min="10" max="17" width="9.08984375" style="64" customWidth="1"/>
    <col min="18" max="16384" width="9.0898437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Arhitectură și Urbanism</v>
      </c>
      <c r="D2" s="61"/>
      <c r="E2" s="63"/>
      <c r="F2" s="289"/>
      <c r="H2" s="63"/>
      <c r="I2" s="63"/>
    </row>
    <row r="3" spans="1:9" s="60" customFormat="1">
      <c r="A3" s="346" t="str">
        <f>IF(ISBLANK(departament),"","Departamentul " &amp; departament)</f>
        <v>Departamentul Arhitectură</v>
      </c>
      <c r="D3" s="61"/>
      <c r="E3" s="63"/>
      <c r="F3" s="289"/>
      <c r="H3" s="63"/>
      <c r="I3" s="63"/>
    </row>
    <row r="4" spans="1:9">
      <c r="A4" s="554" t="s">
        <v>905</v>
      </c>
      <c r="B4" s="554"/>
      <c r="C4" s="554"/>
      <c r="D4" s="554"/>
      <c r="E4" s="554"/>
      <c r="F4" s="291"/>
    </row>
    <row r="5" spans="1:9">
      <c r="A5" s="554" t="s">
        <v>991</v>
      </c>
      <c r="B5" s="554"/>
      <c r="C5" s="554"/>
      <c r="D5" s="554"/>
      <c r="E5" s="554"/>
    </row>
    <row r="6" spans="1:9" ht="13.5" customHeight="1">
      <c r="D6" s="64"/>
      <c r="E6" s="347" t="str">
        <f>CONCATENATE(functie," ",nume_candidat)</f>
        <v>Șef de lucrări Cristina-Maria POVIAN</v>
      </c>
      <c r="H6" s="347"/>
      <c r="I6" s="347"/>
    </row>
    <row r="7" spans="1:9" ht="18.75" customHeight="1">
      <c r="A7" s="551" t="s">
        <v>338</v>
      </c>
      <c r="B7" s="551" t="s">
        <v>1048</v>
      </c>
      <c r="C7" s="551" t="s">
        <v>460</v>
      </c>
      <c r="D7" s="557" t="s">
        <v>2</v>
      </c>
      <c r="E7" s="612" t="s">
        <v>544</v>
      </c>
      <c r="F7" s="558" t="s">
        <v>541</v>
      </c>
      <c r="G7" s="559" t="s">
        <v>551</v>
      </c>
      <c r="H7" s="622" t="s">
        <v>1232</v>
      </c>
      <c r="I7" s="622" t="s">
        <v>1233</v>
      </c>
    </row>
    <row r="8" spans="1:9" ht="46.5" customHeight="1">
      <c r="A8" s="551"/>
      <c r="B8" s="551"/>
      <c r="C8" s="551"/>
      <c r="D8" s="557"/>
      <c r="E8" s="613"/>
      <c r="F8" s="558"/>
      <c r="G8" s="559"/>
      <c r="H8" s="613"/>
      <c r="I8" s="613"/>
    </row>
    <row r="9" spans="1:9" ht="16" thickBot="1">
      <c r="A9" s="88"/>
      <c r="B9" s="65"/>
      <c r="C9" s="65"/>
      <c r="D9" s="30"/>
      <c r="E9" s="148">
        <f>SUMIF(E10:E1010,"&gt;0")</f>
        <v>115</v>
      </c>
      <c r="F9" s="298"/>
      <c r="H9" s="148">
        <f>SUMIF(H10:H1010,"&gt;0")</f>
        <v>40</v>
      </c>
      <c r="I9" s="148">
        <f>SUMIF(I10:I1010,"&gt;0")</f>
        <v>75</v>
      </c>
    </row>
    <row r="10" spans="1:9" ht="47" thickBot="1">
      <c r="A10" s="37">
        <v>1</v>
      </c>
      <c r="B10" s="525" t="s">
        <v>1402</v>
      </c>
      <c r="C10" s="7" t="s">
        <v>989</v>
      </c>
      <c r="D10" s="505">
        <v>2018</v>
      </c>
      <c r="E10" s="16">
        <f t="shared" ref="E10:E73" si="0">IF(OR($B10="",,,,$D10&lt;an_initial,$D10&gt;an_final,),"",HLOOKUP(C10,ii89punctaje,2,FALSE) )</f>
        <v>5</v>
      </c>
      <c r="F10" s="349" t="b">
        <f t="shared" ref="F10:F73" si="1">IF(nume_candidat="",FALSE,ISNUMBER(SEARCH(nume_candidat,$B10)))</f>
        <v>0</v>
      </c>
      <c r="G10" s="350">
        <f t="shared" ref="G10:G41" si="2">LEN(B10)-LEN(SUBSTITUTE(B10,",",""))+1</f>
        <v>2</v>
      </c>
      <c r="H10" s="382">
        <f t="shared" ref="H10:H73" si="3">IF(OR($B10="",,,,$D10&lt;an_initial,$D10&gt;an_final,),"",HLOOKUP(C10,ii89punctaje,2,FALSE)*COUNTIF(C10,$H$7))</f>
        <v>0</v>
      </c>
      <c r="I10" s="382">
        <f t="shared" ref="I10:I73" si="4">IF(OR($B10="",,,,$D10&lt;an_initial,$D10&gt;an_final,),"",HLOOKUP(C10,ii89punctaje,2,FALSE)*COUNTIF(C10,$I$7))</f>
        <v>5</v>
      </c>
    </row>
    <row r="11" spans="1:9" ht="31.5" thickBot="1">
      <c r="A11" s="37">
        <v>2</v>
      </c>
      <c r="B11" s="525" t="s">
        <v>1403</v>
      </c>
      <c r="C11" s="7" t="s">
        <v>989</v>
      </c>
      <c r="D11" s="505">
        <v>2018</v>
      </c>
      <c r="E11" s="16">
        <f t="shared" si="0"/>
        <v>5</v>
      </c>
      <c r="F11" s="349" t="b">
        <f t="shared" si="1"/>
        <v>0</v>
      </c>
      <c r="G11" s="350">
        <f t="shared" si="2"/>
        <v>1</v>
      </c>
      <c r="H11" s="382">
        <f t="shared" si="3"/>
        <v>0</v>
      </c>
      <c r="I11" s="382">
        <f t="shared" si="4"/>
        <v>5</v>
      </c>
    </row>
    <row r="12" spans="1:9" ht="31.5" thickBot="1">
      <c r="A12" s="37">
        <v>3</v>
      </c>
      <c r="B12" s="525" t="s">
        <v>1404</v>
      </c>
      <c r="C12" s="7" t="s">
        <v>989</v>
      </c>
      <c r="D12" s="505">
        <v>2019</v>
      </c>
      <c r="E12" s="16">
        <f t="shared" si="0"/>
        <v>5</v>
      </c>
      <c r="F12" s="349" t="b">
        <f t="shared" si="1"/>
        <v>0</v>
      </c>
      <c r="G12" s="350">
        <f t="shared" si="2"/>
        <v>1</v>
      </c>
      <c r="H12" s="382">
        <f t="shared" si="3"/>
        <v>0</v>
      </c>
      <c r="I12" s="382">
        <f t="shared" si="4"/>
        <v>5</v>
      </c>
    </row>
    <row r="13" spans="1:9" ht="31.5" thickBot="1">
      <c r="A13" s="37">
        <v>4</v>
      </c>
      <c r="B13" s="525" t="s">
        <v>1405</v>
      </c>
      <c r="C13" s="6" t="s">
        <v>989</v>
      </c>
      <c r="D13" s="216">
        <v>2020</v>
      </c>
      <c r="E13" s="16">
        <f t="shared" si="0"/>
        <v>5</v>
      </c>
      <c r="F13" s="349" t="b">
        <f t="shared" si="1"/>
        <v>0</v>
      </c>
      <c r="G13" s="350">
        <f t="shared" si="2"/>
        <v>1</v>
      </c>
      <c r="H13" s="382">
        <f t="shared" si="3"/>
        <v>0</v>
      </c>
      <c r="I13" s="382">
        <f t="shared" si="4"/>
        <v>5</v>
      </c>
    </row>
    <row r="14" spans="1:9" ht="31.5" thickBot="1">
      <c r="A14" s="37">
        <v>5</v>
      </c>
      <c r="B14" s="525" t="s">
        <v>1406</v>
      </c>
      <c r="C14" s="6" t="s">
        <v>989</v>
      </c>
      <c r="D14" s="216">
        <v>2021</v>
      </c>
      <c r="E14" s="16">
        <f t="shared" si="0"/>
        <v>5</v>
      </c>
      <c r="F14" s="349" t="b">
        <f t="shared" si="1"/>
        <v>0</v>
      </c>
      <c r="G14" s="350">
        <f t="shared" si="2"/>
        <v>1</v>
      </c>
      <c r="H14" s="382">
        <f t="shared" si="3"/>
        <v>0</v>
      </c>
      <c r="I14" s="382">
        <f t="shared" si="4"/>
        <v>5</v>
      </c>
    </row>
    <row r="15" spans="1:9" ht="47" thickBot="1">
      <c r="A15" s="37">
        <v>6</v>
      </c>
      <c r="B15" s="525" t="s">
        <v>1407</v>
      </c>
      <c r="C15" s="6" t="s">
        <v>989</v>
      </c>
      <c r="D15" s="216">
        <v>2021</v>
      </c>
      <c r="E15" s="16">
        <f t="shared" si="0"/>
        <v>5</v>
      </c>
      <c r="F15" s="349" t="b">
        <f t="shared" si="1"/>
        <v>0</v>
      </c>
      <c r="G15" s="350">
        <f t="shared" si="2"/>
        <v>2</v>
      </c>
      <c r="H15" s="382">
        <f t="shared" si="3"/>
        <v>0</v>
      </c>
      <c r="I15" s="382">
        <f t="shared" si="4"/>
        <v>5</v>
      </c>
    </row>
    <row r="16" spans="1:9" ht="31.5" thickBot="1">
      <c r="A16" s="37">
        <v>7</v>
      </c>
      <c r="B16" s="525" t="s">
        <v>1408</v>
      </c>
      <c r="C16" s="6" t="s">
        <v>986</v>
      </c>
      <c r="D16" s="216">
        <v>2019</v>
      </c>
      <c r="E16" s="16">
        <f t="shared" si="0"/>
        <v>10</v>
      </c>
      <c r="F16" s="349" t="b">
        <f t="shared" si="1"/>
        <v>0</v>
      </c>
      <c r="G16" s="350">
        <f t="shared" si="2"/>
        <v>1</v>
      </c>
      <c r="H16" s="382">
        <f t="shared" si="3"/>
        <v>10</v>
      </c>
      <c r="I16" s="382">
        <f t="shared" si="4"/>
        <v>0</v>
      </c>
    </row>
    <row r="17" spans="1:9" ht="47" thickBot="1">
      <c r="A17" s="37">
        <v>8</v>
      </c>
      <c r="B17" s="525" t="s">
        <v>1409</v>
      </c>
      <c r="C17" s="6" t="s">
        <v>989</v>
      </c>
      <c r="D17" s="216">
        <v>2021</v>
      </c>
      <c r="E17" s="16">
        <f t="shared" si="0"/>
        <v>5</v>
      </c>
      <c r="F17" s="349" t="b">
        <f t="shared" si="1"/>
        <v>0</v>
      </c>
      <c r="G17" s="350">
        <f t="shared" si="2"/>
        <v>2</v>
      </c>
      <c r="H17" s="382">
        <f t="shared" si="3"/>
        <v>0</v>
      </c>
      <c r="I17" s="382">
        <f t="shared" si="4"/>
        <v>5</v>
      </c>
    </row>
    <row r="18" spans="1:9" ht="31.5" thickBot="1">
      <c r="A18" s="37">
        <v>9</v>
      </c>
      <c r="B18" s="525" t="s">
        <v>1410</v>
      </c>
      <c r="C18" s="6" t="s">
        <v>989</v>
      </c>
      <c r="D18" s="216">
        <v>2021</v>
      </c>
      <c r="E18" s="16">
        <f t="shared" si="0"/>
        <v>5</v>
      </c>
      <c r="F18" s="349" t="b">
        <f t="shared" si="1"/>
        <v>0</v>
      </c>
      <c r="G18" s="350">
        <f t="shared" si="2"/>
        <v>3</v>
      </c>
      <c r="H18" s="382">
        <f t="shared" si="3"/>
        <v>0</v>
      </c>
      <c r="I18" s="382">
        <f t="shared" si="4"/>
        <v>5</v>
      </c>
    </row>
    <row r="19" spans="1:9" ht="47" thickBot="1">
      <c r="A19" s="37">
        <v>10</v>
      </c>
      <c r="B19" s="525" t="s">
        <v>1411</v>
      </c>
      <c r="C19" s="6" t="s">
        <v>989</v>
      </c>
      <c r="D19" s="216">
        <v>2021</v>
      </c>
      <c r="E19" s="16">
        <f t="shared" si="0"/>
        <v>5</v>
      </c>
      <c r="F19" s="349" t="b">
        <f t="shared" si="1"/>
        <v>0</v>
      </c>
      <c r="G19" s="350">
        <f t="shared" si="2"/>
        <v>1</v>
      </c>
      <c r="H19" s="382">
        <f t="shared" si="3"/>
        <v>0</v>
      </c>
      <c r="I19" s="382">
        <f t="shared" si="4"/>
        <v>5</v>
      </c>
    </row>
    <row r="20" spans="1:9" ht="47" thickBot="1">
      <c r="A20" s="37">
        <v>11</v>
      </c>
      <c r="B20" s="525" t="s">
        <v>1412</v>
      </c>
      <c r="C20" s="6" t="s">
        <v>989</v>
      </c>
      <c r="D20" s="216">
        <v>2020</v>
      </c>
      <c r="E20" s="16">
        <f t="shared" si="0"/>
        <v>5</v>
      </c>
      <c r="F20" s="349" t="b">
        <f t="shared" si="1"/>
        <v>0</v>
      </c>
      <c r="G20" s="350">
        <f t="shared" si="2"/>
        <v>2</v>
      </c>
      <c r="H20" s="382">
        <f t="shared" si="3"/>
        <v>0</v>
      </c>
      <c r="I20" s="382">
        <f t="shared" si="4"/>
        <v>5</v>
      </c>
    </row>
    <row r="21" spans="1:9" ht="31.5" thickBot="1">
      <c r="A21" s="37">
        <v>12</v>
      </c>
      <c r="B21" s="525" t="s">
        <v>1413</v>
      </c>
      <c r="C21" s="6" t="s">
        <v>989</v>
      </c>
      <c r="D21" s="216">
        <v>2020</v>
      </c>
      <c r="E21" s="16">
        <f t="shared" si="0"/>
        <v>5</v>
      </c>
      <c r="F21" s="349" t="b">
        <f t="shared" si="1"/>
        <v>0</v>
      </c>
      <c r="G21" s="350">
        <f t="shared" si="2"/>
        <v>3</v>
      </c>
      <c r="H21" s="382">
        <f t="shared" si="3"/>
        <v>0</v>
      </c>
      <c r="I21" s="382">
        <f t="shared" si="4"/>
        <v>5</v>
      </c>
    </row>
    <row r="22" spans="1:9" ht="47" thickBot="1">
      <c r="A22" s="37">
        <v>13</v>
      </c>
      <c r="B22" s="525" t="s">
        <v>1414</v>
      </c>
      <c r="C22" s="6" t="s">
        <v>989</v>
      </c>
      <c r="D22" s="216">
        <v>2020</v>
      </c>
      <c r="E22" s="16">
        <f t="shared" si="0"/>
        <v>5</v>
      </c>
      <c r="F22" s="349" t="b">
        <f t="shared" si="1"/>
        <v>0</v>
      </c>
      <c r="G22" s="350">
        <f t="shared" si="2"/>
        <v>1</v>
      </c>
      <c r="H22" s="382">
        <f t="shared" si="3"/>
        <v>0</v>
      </c>
      <c r="I22" s="382">
        <f t="shared" si="4"/>
        <v>5</v>
      </c>
    </row>
    <row r="23" spans="1:9" ht="47" thickBot="1">
      <c r="A23" s="37">
        <v>14</v>
      </c>
      <c r="B23" s="525" t="s">
        <v>1415</v>
      </c>
      <c r="C23" s="6" t="s">
        <v>989</v>
      </c>
      <c r="D23" s="216">
        <v>2019</v>
      </c>
      <c r="E23" s="16">
        <f t="shared" si="0"/>
        <v>5</v>
      </c>
      <c r="F23" s="349" t="b">
        <f t="shared" si="1"/>
        <v>0</v>
      </c>
      <c r="G23" s="350">
        <f t="shared" si="2"/>
        <v>2</v>
      </c>
      <c r="H23" s="382">
        <f t="shared" si="3"/>
        <v>0</v>
      </c>
      <c r="I23" s="382">
        <f t="shared" si="4"/>
        <v>5</v>
      </c>
    </row>
    <row r="24" spans="1:9" ht="31.5" thickBot="1">
      <c r="A24" s="37">
        <v>15</v>
      </c>
      <c r="B24" s="525" t="s">
        <v>1416</v>
      </c>
      <c r="C24" s="6" t="s">
        <v>989</v>
      </c>
      <c r="D24" s="216">
        <v>2019</v>
      </c>
      <c r="E24" s="16">
        <f t="shared" si="0"/>
        <v>5</v>
      </c>
      <c r="F24" s="349" t="b">
        <f t="shared" si="1"/>
        <v>0</v>
      </c>
      <c r="G24" s="350">
        <f t="shared" si="2"/>
        <v>3</v>
      </c>
      <c r="H24" s="382">
        <f t="shared" si="3"/>
        <v>0</v>
      </c>
      <c r="I24" s="382">
        <f t="shared" si="4"/>
        <v>5</v>
      </c>
    </row>
    <row r="25" spans="1:9" ht="47" thickBot="1">
      <c r="A25" s="37">
        <v>16</v>
      </c>
      <c r="B25" s="525" t="s">
        <v>1417</v>
      </c>
      <c r="C25" s="6" t="s">
        <v>989</v>
      </c>
      <c r="D25" s="216">
        <v>2019</v>
      </c>
      <c r="E25" s="16">
        <f t="shared" si="0"/>
        <v>5</v>
      </c>
      <c r="F25" s="349" t="b">
        <f t="shared" si="1"/>
        <v>0</v>
      </c>
      <c r="G25" s="350">
        <f t="shared" si="2"/>
        <v>1</v>
      </c>
      <c r="H25" s="382">
        <f t="shared" si="3"/>
        <v>0</v>
      </c>
      <c r="I25" s="382">
        <f t="shared" si="4"/>
        <v>5</v>
      </c>
    </row>
    <row r="26" spans="1:9" ht="31.5" thickBot="1">
      <c r="A26" s="37">
        <v>17</v>
      </c>
      <c r="B26" s="525" t="s">
        <v>1408</v>
      </c>
      <c r="C26" s="6" t="s">
        <v>986</v>
      </c>
      <c r="D26" s="507">
        <v>2020</v>
      </c>
      <c r="E26" s="16">
        <f t="shared" si="0"/>
        <v>10</v>
      </c>
      <c r="F26" s="349" t="b">
        <f t="shared" si="1"/>
        <v>0</v>
      </c>
      <c r="G26" s="350">
        <f t="shared" si="2"/>
        <v>1</v>
      </c>
      <c r="H26" s="382">
        <f t="shared" si="3"/>
        <v>10</v>
      </c>
      <c r="I26" s="382">
        <f t="shared" si="4"/>
        <v>0</v>
      </c>
    </row>
    <row r="27" spans="1:9" ht="31.5" thickBot="1">
      <c r="A27" s="37">
        <v>18</v>
      </c>
      <c r="B27" s="525" t="s">
        <v>1408</v>
      </c>
      <c r="C27" s="6" t="s">
        <v>986</v>
      </c>
      <c r="D27" s="507">
        <v>2021</v>
      </c>
      <c r="E27" s="16">
        <f t="shared" si="0"/>
        <v>10</v>
      </c>
      <c r="F27" s="349" t="b">
        <f t="shared" si="1"/>
        <v>0</v>
      </c>
      <c r="G27" s="350">
        <f t="shared" si="2"/>
        <v>1</v>
      </c>
      <c r="H27" s="382">
        <f t="shared" si="3"/>
        <v>10</v>
      </c>
      <c r="I27" s="382">
        <f t="shared" si="4"/>
        <v>0</v>
      </c>
    </row>
    <row r="28" spans="1:9" ht="31">
      <c r="A28" s="37">
        <v>19</v>
      </c>
      <c r="B28" s="6" t="s">
        <v>1418</v>
      </c>
      <c r="C28" s="6" t="s">
        <v>986</v>
      </c>
      <c r="D28" s="216">
        <v>2020</v>
      </c>
      <c r="E28" s="16">
        <f t="shared" si="0"/>
        <v>10</v>
      </c>
      <c r="F28" s="349" t="b">
        <f t="shared" si="1"/>
        <v>0</v>
      </c>
      <c r="G28" s="350">
        <f t="shared" si="2"/>
        <v>2</v>
      </c>
      <c r="H28" s="382">
        <f t="shared" si="3"/>
        <v>10</v>
      </c>
      <c r="I28" s="382">
        <f t="shared" si="4"/>
        <v>0</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ref="G42:G73" si="5">LEN(B42)-LEN(SUBSTITUTE(B42,",",""))+1</f>
        <v>1</v>
      </c>
      <c r="H42" s="382" t="str">
        <f t="shared" si="3"/>
        <v/>
      </c>
      <c r="I42" s="382" t="str">
        <f t="shared" si="4"/>
        <v/>
      </c>
    </row>
    <row r="43" spans="1:9">
      <c r="A43" s="37">
        <v>34</v>
      </c>
      <c r="B43" s="6"/>
      <c r="C43" s="6"/>
      <c r="D43" s="216"/>
      <c r="E43" s="16" t="str">
        <f t="shared" si="0"/>
        <v/>
      </c>
      <c r="F43" s="349" t="b">
        <f t="shared" si="1"/>
        <v>0</v>
      </c>
      <c r="G43" s="350">
        <f t="shared" si="5"/>
        <v>1</v>
      </c>
      <c r="H43" s="382" t="str">
        <f t="shared" si="3"/>
        <v/>
      </c>
      <c r="I43" s="382" t="str">
        <f t="shared" si="4"/>
        <v/>
      </c>
    </row>
    <row r="44" spans="1:9">
      <c r="A44" s="37">
        <v>35</v>
      </c>
      <c r="B44" s="6"/>
      <c r="C44" s="6"/>
      <c r="D44" s="216"/>
      <c r="E44" s="16" t="str">
        <f t="shared" si="0"/>
        <v/>
      </c>
      <c r="F44" s="349" t="b">
        <f t="shared" si="1"/>
        <v>0</v>
      </c>
      <c r="G44" s="350">
        <f t="shared" si="5"/>
        <v>1</v>
      </c>
      <c r="H44" s="382" t="str">
        <f t="shared" si="3"/>
        <v/>
      </c>
      <c r="I44" s="382" t="str">
        <f t="shared" si="4"/>
        <v/>
      </c>
    </row>
    <row r="45" spans="1:9">
      <c r="A45" s="37">
        <v>36</v>
      </c>
      <c r="B45" s="6"/>
      <c r="C45" s="6"/>
      <c r="D45" s="216"/>
      <c r="E45" s="16" t="str">
        <f t="shared" si="0"/>
        <v/>
      </c>
      <c r="F45" s="349" t="b">
        <f t="shared" si="1"/>
        <v>0</v>
      </c>
      <c r="G45" s="350">
        <f t="shared" si="5"/>
        <v>1</v>
      </c>
      <c r="H45" s="382" t="str">
        <f t="shared" si="3"/>
        <v/>
      </c>
      <c r="I45" s="382" t="str">
        <f t="shared" si="4"/>
        <v/>
      </c>
    </row>
    <row r="46" spans="1:9">
      <c r="A46" s="37">
        <v>37</v>
      </c>
      <c r="B46" s="6"/>
      <c r="C46" s="6"/>
      <c r="D46" s="216"/>
      <c r="E46" s="16" t="str">
        <f t="shared" si="0"/>
        <v/>
      </c>
      <c r="F46" s="349" t="b">
        <f t="shared" si="1"/>
        <v>0</v>
      </c>
      <c r="G46" s="350">
        <f t="shared" si="5"/>
        <v>1</v>
      </c>
      <c r="H46" s="382" t="str">
        <f t="shared" si="3"/>
        <v/>
      </c>
      <c r="I46" s="382" t="str">
        <f t="shared" si="4"/>
        <v/>
      </c>
    </row>
    <row r="47" spans="1:9">
      <c r="A47" s="37">
        <v>38</v>
      </c>
      <c r="B47" s="6"/>
      <c r="C47" s="6"/>
      <c r="D47" s="216"/>
      <c r="E47" s="16" t="str">
        <f t="shared" si="0"/>
        <v/>
      </c>
      <c r="F47" s="349" t="b">
        <f t="shared" si="1"/>
        <v>0</v>
      </c>
      <c r="G47" s="350">
        <f t="shared" si="5"/>
        <v>1</v>
      </c>
      <c r="H47" s="382" t="str">
        <f t="shared" si="3"/>
        <v/>
      </c>
      <c r="I47" s="382" t="str">
        <f t="shared" si="4"/>
        <v/>
      </c>
    </row>
    <row r="48" spans="1:9">
      <c r="A48" s="37">
        <v>39</v>
      </c>
      <c r="B48" s="6"/>
      <c r="C48" s="6"/>
      <c r="D48" s="216"/>
      <c r="E48" s="16" t="str">
        <f t="shared" si="0"/>
        <v/>
      </c>
      <c r="F48" s="349" t="b">
        <f t="shared" si="1"/>
        <v>0</v>
      </c>
      <c r="G48" s="350">
        <f t="shared" si="5"/>
        <v>1</v>
      </c>
      <c r="H48" s="382" t="str">
        <f t="shared" si="3"/>
        <v/>
      </c>
      <c r="I48" s="382" t="str">
        <f t="shared" si="4"/>
        <v/>
      </c>
    </row>
    <row r="49" spans="1:9">
      <c r="A49" s="37">
        <v>40</v>
      </c>
      <c r="B49" s="6"/>
      <c r="C49" s="6"/>
      <c r="D49" s="216"/>
      <c r="E49" s="16" t="str">
        <f t="shared" si="0"/>
        <v/>
      </c>
      <c r="F49" s="349" t="b">
        <f t="shared" si="1"/>
        <v>0</v>
      </c>
      <c r="G49" s="350">
        <f t="shared" si="5"/>
        <v>1</v>
      </c>
      <c r="H49" s="382" t="str">
        <f t="shared" si="3"/>
        <v/>
      </c>
      <c r="I49" s="382" t="str">
        <f t="shared" si="4"/>
        <v/>
      </c>
    </row>
    <row r="50" spans="1:9">
      <c r="A50" s="37">
        <v>41</v>
      </c>
      <c r="B50" s="6"/>
      <c r="C50" s="6"/>
      <c r="D50" s="216"/>
      <c r="E50" s="16" t="str">
        <f t="shared" si="0"/>
        <v/>
      </c>
      <c r="F50" s="349" t="b">
        <f t="shared" si="1"/>
        <v>0</v>
      </c>
      <c r="G50" s="350">
        <f t="shared" si="5"/>
        <v>1</v>
      </c>
      <c r="H50" s="382" t="str">
        <f t="shared" si="3"/>
        <v/>
      </c>
      <c r="I50" s="382" t="str">
        <f t="shared" si="4"/>
        <v/>
      </c>
    </row>
    <row r="51" spans="1:9">
      <c r="A51" s="37">
        <v>42</v>
      </c>
      <c r="B51" s="6"/>
      <c r="C51" s="6"/>
      <c r="D51" s="216"/>
      <c r="E51" s="16" t="str">
        <f t="shared" si="0"/>
        <v/>
      </c>
      <c r="F51" s="349" t="b">
        <f t="shared" si="1"/>
        <v>0</v>
      </c>
      <c r="G51" s="350">
        <f t="shared" si="5"/>
        <v>1</v>
      </c>
      <c r="H51" s="382" t="str">
        <f t="shared" si="3"/>
        <v/>
      </c>
      <c r="I51" s="382" t="str">
        <f t="shared" si="4"/>
        <v/>
      </c>
    </row>
    <row r="52" spans="1:9">
      <c r="A52" s="37">
        <v>43</v>
      </c>
      <c r="B52" s="6"/>
      <c r="C52" s="6"/>
      <c r="D52" s="216"/>
      <c r="E52" s="16" t="str">
        <f t="shared" si="0"/>
        <v/>
      </c>
      <c r="F52" s="349" t="b">
        <f t="shared" si="1"/>
        <v>0</v>
      </c>
      <c r="G52" s="350">
        <f t="shared" si="5"/>
        <v>1</v>
      </c>
      <c r="H52" s="382" t="str">
        <f t="shared" si="3"/>
        <v/>
      </c>
      <c r="I52" s="382" t="str">
        <f t="shared" si="4"/>
        <v/>
      </c>
    </row>
    <row r="53" spans="1:9">
      <c r="A53" s="37">
        <v>44</v>
      </c>
      <c r="B53" s="6"/>
      <c r="C53" s="6"/>
      <c r="D53" s="216"/>
      <c r="E53" s="16" t="str">
        <f t="shared" si="0"/>
        <v/>
      </c>
      <c r="F53" s="349" t="b">
        <f t="shared" si="1"/>
        <v>0</v>
      </c>
      <c r="G53" s="350">
        <f t="shared" si="5"/>
        <v>1</v>
      </c>
      <c r="H53" s="382" t="str">
        <f t="shared" si="3"/>
        <v/>
      </c>
      <c r="I53" s="382" t="str">
        <f t="shared" si="4"/>
        <v/>
      </c>
    </row>
    <row r="54" spans="1:9">
      <c r="A54" s="37">
        <v>45</v>
      </c>
      <c r="B54" s="6"/>
      <c r="C54" s="6"/>
      <c r="D54" s="216"/>
      <c r="E54" s="16" t="str">
        <f t="shared" si="0"/>
        <v/>
      </c>
      <c r="F54" s="349" t="b">
        <f t="shared" si="1"/>
        <v>0</v>
      </c>
      <c r="G54" s="350">
        <f t="shared" si="5"/>
        <v>1</v>
      </c>
      <c r="H54" s="382" t="str">
        <f t="shared" si="3"/>
        <v/>
      </c>
      <c r="I54" s="382" t="str">
        <f t="shared" si="4"/>
        <v/>
      </c>
    </row>
    <row r="55" spans="1:9">
      <c r="A55" s="37">
        <v>46</v>
      </c>
      <c r="B55" s="6"/>
      <c r="C55" s="6"/>
      <c r="D55" s="216"/>
      <c r="E55" s="16" t="str">
        <f t="shared" si="0"/>
        <v/>
      </c>
      <c r="F55" s="349" t="b">
        <f t="shared" si="1"/>
        <v>0</v>
      </c>
      <c r="G55" s="350">
        <f t="shared" si="5"/>
        <v>1</v>
      </c>
      <c r="H55" s="382" t="str">
        <f t="shared" si="3"/>
        <v/>
      </c>
      <c r="I55" s="382" t="str">
        <f t="shared" si="4"/>
        <v/>
      </c>
    </row>
    <row r="56" spans="1:9">
      <c r="A56" s="37">
        <v>47</v>
      </c>
      <c r="B56" s="6"/>
      <c r="C56" s="6"/>
      <c r="D56" s="216"/>
      <c r="E56" s="16" t="str">
        <f t="shared" si="0"/>
        <v/>
      </c>
      <c r="F56" s="349" t="b">
        <f t="shared" si="1"/>
        <v>0</v>
      </c>
      <c r="G56" s="350">
        <f t="shared" si="5"/>
        <v>1</v>
      </c>
      <c r="H56" s="382" t="str">
        <f t="shared" si="3"/>
        <v/>
      </c>
      <c r="I56" s="382" t="str">
        <f t="shared" si="4"/>
        <v/>
      </c>
    </row>
    <row r="57" spans="1:9">
      <c r="A57" s="37">
        <v>48</v>
      </c>
      <c r="B57" s="6"/>
      <c r="C57" s="6"/>
      <c r="D57" s="216"/>
      <c r="E57" s="16" t="str">
        <f t="shared" si="0"/>
        <v/>
      </c>
      <c r="F57" s="349" t="b">
        <f t="shared" si="1"/>
        <v>0</v>
      </c>
      <c r="G57" s="350">
        <f t="shared" si="5"/>
        <v>1</v>
      </c>
      <c r="H57" s="382" t="str">
        <f t="shared" si="3"/>
        <v/>
      </c>
      <c r="I57" s="382" t="str">
        <f t="shared" si="4"/>
        <v/>
      </c>
    </row>
    <row r="58" spans="1:9">
      <c r="A58" s="37">
        <v>49</v>
      </c>
      <c r="B58" s="6"/>
      <c r="C58" s="6"/>
      <c r="D58" s="216"/>
      <c r="E58" s="16" t="str">
        <f t="shared" si="0"/>
        <v/>
      </c>
      <c r="F58" s="349" t="b">
        <f t="shared" si="1"/>
        <v>0</v>
      </c>
      <c r="G58" s="350">
        <f t="shared" si="5"/>
        <v>1</v>
      </c>
      <c r="H58" s="382" t="str">
        <f t="shared" si="3"/>
        <v/>
      </c>
      <c r="I58" s="382" t="str">
        <f t="shared" si="4"/>
        <v/>
      </c>
    </row>
    <row r="59" spans="1:9">
      <c r="A59" s="37">
        <v>50</v>
      </c>
      <c r="B59" s="6"/>
      <c r="C59" s="6"/>
      <c r="D59" s="216"/>
      <c r="E59" s="16" t="str">
        <f t="shared" si="0"/>
        <v/>
      </c>
      <c r="F59" s="349" t="b">
        <f t="shared" si="1"/>
        <v>0</v>
      </c>
      <c r="G59" s="350">
        <f t="shared" si="5"/>
        <v>1</v>
      </c>
      <c r="H59" s="382" t="str">
        <f t="shared" si="3"/>
        <v/>
      </c>
      <c r="I59" s="382" t="str">
        <f t="shared" si="4"/>
        <v/>
      </c>
    </row>
    <row r="60" spans="1:9">
      <c r="A60" s="37">
        <v>51</v>
      </c>
      <c r="B60" s="6"/>
      <c r="C60" s="6"/>
      <c r="D60" s="216"/>
      <c r="E60" s="16" t="str">
        <f t="shared" si="0"/>
        <v/>
      </c>
      <c r="F60" s="349" t="b">
        <f t="shared" si="1"/>
        <v>0</v>
      </c>
      <c r="G60" s="350">
        <f t="shared" si="5"/>
        <v>1</v>
      </c>
      <c r="H60" s="382" t="str">
        <f t="shared" si="3"/>
        <v/>
      </c>
      <c r="I60" s="382" t="str">
        <f t="shared" si="4"/>
        <v/>
      </c>
    </row>
    <row r="61" spans="1:9">
      <c r="A61" s="37">
        <v>52</v>
      </c>
      <c r="B61" s="6"/>
      <c r="C61" s="6"/>
      <c r="D61" s="216"/>
      <c r="E61" s="16" t="str">
        <f t="shared" si="0"/>
        <v/>
      </c>
      <c r="F61" s="349" t="b">
        <f t="shared" si="1"/>
        <v>0</v>
      </c>
      <c r="G61" s="350">
        <f t="shared" si="5"/>
        <v>1</v>
      </c>
      <c r="H61" s="382" t="str">
        <f t="shared" si="3"/>
        <v/>
      </c>
      <c r="I61" s="382" t="str">
        <f t="shared" si="4"/>
        <v/>
      </c>
    </row>
    <row r="62" spans="1:9">
      <c r="A62" s="37">
        <v>53</v>
      </c>
      <c r="B62" s="6"/>
      <c r="C62" s="6"/>
      <c r="D62" s="216"/>
      <c r="E62" s="16" t="str">
        <f t="shared" si="0"/>
        <v/>
      </c>
      <c r="F62" s="349" t="b">
        <f t="shared" si="1"/>
        <v>0</v>
      </c>
      <c r="G62" s="350">
        <f t="shared" si="5"/>
        <v>1</v>
      </c>
      <c r="H62" s="382" t="str">
        <f t="shared" si="3"/>
        <v/>
      </c>
      <c r="I62" s="382" t="str">
        <f t="shared" si="4"/>
        <v/>
      </c>
    </row>
    <row r="63" spans="1:9">
      <c r="A63" s="37">
        <v>54</v>
      </c>
      <c r="B63" s="6"/>
      <c r="C63" s="6"/>
      <c r="D63" s="216"/>
      <c r="E63" s="16" t="str">
        <f t="shared" si="0"/>
        <v/>
      </c>
      <c r="F63" s="349" t="b">
        <f t="shared" si="1"/>
        <v>0</v>
      </c>
      <c r="G63" s="350">
        <f t="shared" si="5"/>
        <v>1</v>
      </c>
      <c r="H63" s="382" t="str">
        <f t="shared" si="3"/>
        <v/>
      </c>
      <c r="I63" s="382" t="str">
        <f t="shared" si="4"/>
        <v/>
      </c>
    </row>
    <row r="64" spans="1:9">
      <c r="A64" s="37">
        <v>55</v>
      </c>
      <c r="B64" s="6"/>
      <c r="C64" s="6"/>
      <c r="D64" s="216"/>
      <c r="E64" s="16" t="str">
        <f t="shared" si="0"/>
        <v/>
      </c>
      <c r="F64" s="349" t="b">
        <f t="shared" si="1"/>
        <v>0</v>
      </c>
      <c r="G64" s="350">
        <f t="shared" si="5"/>
        <v>1</v>
      </c>
      <c r="H64" s="382" t="str">
        <f t="shared" si="3"/>
        <v/>
      </c>
      <c r="I64" s="382" t="str">
        <f t="shared" si="4"/>
        <v/>
      </c>
    </row>
    <row r="65" spans="1:9">
      <c r="A65" s="37">
        <v>56</v>
      </c>
      <c r="B65" s="6"/>
      <c r="C65" s="6"/>
      <c r="D65" s="216"/>
      <c r="E65" s="16" t="str">
        <f t="shared" si="0"/>
        <v/>
      </c>
      <c r="F65" s="349" t="b">
        <f t="shared" si="1"/>
        <v>0</v>
      </c>
      <c r="G65" s="350">
        <f t="shared" si="5"/>
        <v>1</v>
      </c>
      <c r="H65" s="382" t="str">
        <f t="shared" si="3"/>
        <v/>
      </c>
      <c r="I65" s="382" t="str">
        <f t="shared" si="4"/>
        <v/>
      </c>
    </row>
    <row r="66" spans="1:9">
      <c r="A66" s="37">
        <v>57</v>
      </c>
      <c r="B66" s="6"/>
      <c r="C66" s="6"/>
      <c r="D66" s="216"/>
      <c r="E66" s="16" t="str">
        <f t="shared" si="0"/>
        <v/>
      </c>
      <c r="F66" s="349" t="b">
        <f t="shared" si="1"/>
        <v>0</v>
      </c>
      <c r="G66" s="350">
        <f t="shared" si="5"/>
        <v>1</v>
      </c>
      <c r="H66" s="382" t="str">
        <f t="shared" si="3"/>
        <v/>
      </c>
      <c r="I66" s="382" t="str">
        <f t="shared" si="4"/>
        <v/>
      </c>
    </row>
    <row r="67" spans="1:9">
      <c r="A67" s="37">
        <v>58</v>
      </c>
      <c r="B67" s="6"/>
      <c r="C67" s="6"/>
      <c r="D67" s="216"/>
      <c r="E67" s="16" t="str">
        <f t="shared" si="0"/>
        <v/>
      </c>
      <c r="F67" s="349" t="b">
        <f t="shared" si="1"/>
        <v>0</v>
      </c>
      <c r="G67" s="350">
        <f t="shared" si="5"/>
        <v>1</v>
      </c>
      <c r="H67" s="382" t="str">
        <f t="shared" si="3"/>
        <v/>
      </c>
      <c r="I67" s="382" t="str">
        <f t="shared" si="4"/>
        <v/>
      </c>
    </row>
    <row r="68" spans="1:9">
      <c r="A68" s="37">
        <v>59</v>
      </c>
      <c r="B68" s="6"/>
      <c r="C68" s="6"/>
      <c r="D68" s="216"/>
      <c r="E68" s="16" t="str">
        <f t="shared" si="0"/>
        <v/>
      </c>
      <c r="F68" s="349" t="b">
        <f t="shared" si="1"/>
        <v>0</v>
      </c>
      <c r="G68" s="350">
        <f t="shared" si="5"/>
        <v>1</v>
      </c>
      <c r="H68" s="382" t="str">
        <f t="shared" si="3"/>
        <v/>
      </c>
      <c r="I68" s="382" t="str">
        <f t="shared" si="4"/>
        <v/>
      </c>
    </row>
    <row r="69" spans="1:9">
      <c r="A69" s="37">
        <v>60</v>
      </c>
      <c r="B69" s="6"/>
      <c r="C69" s="6"/>
      <c r="D69" s="216"/>
      <c r="E69" s="16" t="str">
        <f t="shared" si="0"/>
        <v/>
      </c>
      <c r="F69" s="349" t="b">
        <f t="shared" si="1"/>
        <v>0</v>
      </c>
      <c r="G69" s="350">
        <f t="shared" si="5"/>
        <v>1</v>
      </c>
      <c r="H69" s="382" t="str">
        <f t="shared" si="3"/>
        <v/>
      </c>
      <c r="I69" s="382" t="str">
        <f t="shared" si="4"/>
        <v/>
      </c>
    </row>
    <row r="70" spans="1:9">
      <c r="A70" s="37">
        <v>61</v>
      </c>
      <c r="B70" s="6"/>
      <c r="C70" s="6"/>
      <c r="D70" s="216"/>
      <c r="E70" s="16" t="str">
        <f t="shared" si="0"/>
        <v/>
      </c>
      <c r="F70" s="349" t="b">
        <f t="shared" si="1"/>
        <v>0</v>
      </c>
      <c r="G70" s="350">
        <f t="shared" si="5"/>
        <v>1</v>
      </c>
      <c r="H70" s="382" t="str">
        <f t="shared" si="3"/>
        <v/>
      </c>
      <c r="I70" s="382" t="str">
        <f t="shared" si="4"/>
        <v/>
      </c>
    </row>
    <row r="71" spans="1:9">
      <c r="A71" s="37">
        <v>62</v>
      </c>
      <c r="B71" s="6"/>
      <c r="C71" s="6"/>
      <c r="D71" s="216"/>
      <c r="E71" s="16" t="str">
        <f t="shared" si="0"/>
        <v/>
      </c>
      <c r="F71" s="349" t="b">
        <f t="shared" si="1"/>
        <v>0</v>
      </c>
      <c r="G71" s="350">
        <f t="shared" si="5"/>
        <v>1</v>
      </c>
      <c r="H71" s="382" t="str">
        <f t="shared" si="3"/>
        <v/>
      </c>
      <c r="I71" s="382" t="str">
        <f t="shared" si="4"/>
        <v/>
      </c>
    </row>
    <row r="72" spans="1:9">
      <c r="A72" s="37">
        <v>63</v>
      </c>
      <c r="B72" s="6"/>
      <c r="C72" s="6"/>
      <c r="D72" s="216"/>
      <c r="E72" s="16" t="str">
        <f t="shared" si="0"/>
        <v/>
      </c>
      <c r="F72" s="349" t="b">
        <f t="shared" si="1"/>
        <v>0</v>
      </c>
      <c r="G72" s="350">
        <f t="shared" si="5"/>
        <v>1</v>
      </c>
      <c r="H72" s="382" t="str">
        <f t="shared" si="3"/>
        <v/>
      </c>
      <c r="I72" s="382" t="str">
        <f t="shared" si="4"/>
        <v/>
      </c>
    </row>
    <row r="73" spans="1:9">
      <c r="A73" s="37">
        <v>64</v>
      </c>
      <c r="B73" s="6"/>
      <c r="C73" s="6"/>
      <c r="D73" s="216"/>
      <c r="E73" s="16" t="str">
        <f t="shared" si="0"/>
        <v/>
      </c>
      <c r="F73" s="349" t="b">
        <f t="shared" si="1"/>
        <v>0</v>
      </c>
      <c r="G73" s="350">
        <f t="shared" si="5"/>
        <v>1</v>
      </c>
      <c r="H73" s="382" t="str">
        <f t="shared" si="3"/>
        <v/>
      </c>
      <c r="I73" s="382" t="str">
        <f t="shared" si="4"/>
        <v/>
      </c>
    </row>
    <row r="74" spans="1:9">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c r="A75" s="37">
        <v>66</v>
      </c>
      <c r="B75" s="6"/>
      <c r="C75" s="6"/>
      <c r="D75" s="216"/>
      <c r="E75" s="16" t="str">
        <f t="shared" si="6"/>
        <v/>
      </c>
      <c r="F75" s="349" t="b">
        <f t="shared" si="7"/>
        <v>0</v>
      </c>
      <c r="G75" s="350">
        <f t="shared" si="8"/>
        <v>1</v>
      </c>
      <c r="H75" s="382" t="str">
        <f t="shared" si="9"/>
        <v/>
      </c>
      <c r="I75" s="382" t="str">
        <f t="shared" si="10"/>
        <v/>
      </c>
    </row>
    <row r="76" spans="1:9">
      <c r="A76" s="37">
        <v>67</v>
      </c>
      <c r="B76" s="6"/>
      <c r="C76" s="6"/>
      <c r="D76" s="216"/>
      <c r="E76" s="16" t="str">
        <f t="shared" si="6"/>
        <v/>
      </c>
      <c r="F76" s="349" t="b">
        <f t="shared" si="7"/>
        <v>0</v>
      </c>
      <c r="G76" s="350">
        <f t="shared" si="8"/>
        <v>1</v>
      </c>
      <c r="H76" s="382" t="str">
        <f t="shared" si="9"/>
        <v/>
      </c>
      <c r="I76" s="382" t="str">
        <f t="shared" si="10"/>
        <v/>
      </c>
    </row>
    <row r="77" spans="1:9">
      <c r="A77" s="37">
        <v>68</v>
      </c>
      <c r="B77" s="6"/>
      <c r="C77" s="6"/>
      <c r="D77" s="216"/>
      <c r="E77" s="16" t="str">
        <f t="shared" si="6"/>
        <v/>
      </c>
      <c r="F77" s="349" t="b">
        <f t="shared" si="7"/>
        <v>0</v>
      </c>
      <c r="G77" s="350">
        <f t="shared" si="8"/>
        <v>1</v>
      </c>
      <c r="H77" s="382" t="str">
        <f t="shared" si="9"/>
        <v/>
      </c>
      <c r="I77" s="382" t="str">
        <f t="shared" si="10"/>
        <v/>
      </c>
    </row>
    <row r="78" spans="1:9">
      <c r="A78" s="37">
        <v>69</v>
      </c>
      <c r="B78" s="6"/>
      <c r="C78" s="6"/>
      <c r="D78" s="216"/>
      <c r="E78" s="16" t="str">
        <f t="shared" si="6"/>
        <v/>
      </c>
      <c r="F78" s="349" t="b">
        <f t="shared" si="7"/>
        <v>0</v>
      </c>
      <c r="G78" s="350">
        <f t="shared" si="8"/>
        <v>1</v>
      </c>
      <c r="H78" s="382" t="str">
        <f t="shared" si="9"/>
        <v/>
      </c>
      <c r="I78" s="382" t="str">
        <f t="shared" si="10"/>
        <v/>
      </c>
    </row>
    <row r="79" spans="1:9">
      <c r="A79" s="37">
        <v>70</v>
      </c>
      <c r="B79" s="6"/>
      <c r="C79" s="6"/>
      <c r="D79" s="216"/>
      <c r="E79" s="16" t="str">
        <f t="shared" si="6"/>
        <v/>
      </c>
      <c r="F79" s="349" t="b">
        <f t="shared" si="7"/>
        <v>0</v>
      </c>
      <c r="G79" s="350">
        <f t="shared" si="8"/>
        <v>1</v>
      </c>
      <c r="H79" s="382" t="str">
        <f t="shared" si="9"/>
        <v/>
      </c>
      <c r="I79" s="382" t="str">
        <f t="shared" si="10"/>
        <v/>
      </c>
    </row>
    <row r="80" spans="1:9">
      <c r="A80" s="37">
        <v>71</v>
      </c>
      <c r="B80" s="6"/>
      <c r="C80" s="6"/>
      <c r="D80" s="216"/>
      <c r="E80" s="16" t="str">
        <f t="shared" si="6"/>
        <v/>
      </c>
      <c r="F80" s="349" t="b">
        <f t="shared" si="7"/>
        <v>0</v>
      </c>
      <c r="G80" s="350">
        <f t="shared" si="8"/>
        <v>1</v>
      </c>
      <c r="H80" s="382" t="str">
        <f t="shared" si="9"/>
        <v/>
      </c>
      <c r="I80" s="382" t="str">
        <f t="shared" si="10"/>
        <v/>
      </c>
    </row>
    <row r="81" spans="1:9">
      <c r="A81" s="37">
        <v>72</v>
      </c>
      <c r="B81" s="6"/>
      <c r="C81" s="6"/>
      <c r="D81" s="216"/>
      <c r="E81" s="16" t="str">
        <f t="shared" si="6"/>
        <v/>
      </c>
      <c r="F81" s="349" t="b">
        <f t="shared" si="7"/>
        <v>0</v>
      </c>
      <c r="G81" s="350">
        <f t="shared" si="8"/>
        <v>1</v>
      </c>
      <c r="H81" s="382" t="str">
        <f t="shared" si="9"/>
        <v/>
      </c>
      <c r="I81" s="382" t="str">
        <f t="shared" si="10"/>
        <v/>
      </c>
    </row>
    <row r="82" spans="1:9">
      <c r="A82" s="37">
        <v>73</v>
      </c>
      <c r="B82" s="6"/>
      <c r="C82" s="6"/>
      <c r="D82" s="216"/>
      <c r="E82" s="16" t="str">
        <f t="shared" si="6"/>
        <v/>
      </c>
      <c r="F82" s="349" t="b">
        <f t="shared" si="7"/>
        <v>0</v>
      </c>
      <c r="G82" s="350">
        <f t="shared" si="8"/>
        <v>1</v>
      </c>
      <c r="H82" s="382" t="str">
        <f t="shared" si="9"/>
        <v/>
      </c>
      <c r="I82" s="382" t="str">
        <f t="shared" si="10"/>
        <v/>
      </c>
    </row>
    <row r="83" spans="1:9">
      <c r="A83" s="37">
        <v>74</v>
      </c>
      <c r="B83" s="6"/>
      <c r="C83" s="6"/>
      <c r="D83" s="216"/>
      <c r="E83" s="16" t="str">
        <f t="shared" si="6"/>
        <v/>
      </c>
      <c r="F83" s="349" t="b">
        <f t="shared" si="7"/>
        <v>0</v>
      </c>
      <c r="G83" s="350">
        <f t="shared" si="8"/>
        <v>1</v>
      </c>
      <c r="H83" s="382" t="str">
        <f t="shared" si="9"/>
        <v/>
      </c>
      <c r="I83" s="382" t="str">
        <f t="shared" si="10"/>
        <v/>
      </c>
    </row>
    <row r="84" spans="1:9">
      <c r="A84" s="37">
        <v>75</v>
      </c>
      <c r="B84" s="6"/>
      <c r="C84" s="6"/>
      <c r="D84" s="216"/>
      <c r="E84" s="16" t="str">
        <f t="shared" si="6"/>
        <v/>
      </c>
      <c r="F84" s="349" t="b">
        <f t="shared" si="7"/>
        <v>0</v>
      </c>
      <c r="G84" s="350">
        <f t="shared" si="8"/>
        <v>1</v>
      </c>
      <c r="H84" s="382" t="str">
        <f t="shared" si="9"/>
        <v/>
      </c>
      <c r="I84" s="382" t="str">
        <f t="shared" si="10"/>
        <v/>
      </c>
    </row>
    <row r="85" spans="1:9">
      <c r="A85" s="37">
        <v>76</v>
      </c>
      <c r="B85" s="6"/>
      <c r="C85" s="6"/>
      <c r="D85" s="216"/>
      <c r="E85" s="16" t="str">
        <f t="shared" si="6"/>
        <v/>
      </c>
      <c r="F85" s="349" t="b">
        <f t="shared" si="7"/>
        <v>0</v>
      </c>
      <c r="G85" s="350">
        <f t="shared" si="8"/>
        <v>1</v>
      </c>
      <c r="H85" s="382" t="str">
        <f t="shared" si="9"/>
        <v/>
      </c>
      <c r="I85" s="382" t="str">
        <f t="shared" si="10"/>
        <v/>
      </c>
    </row>
    <row r="86" spans="1:9">
      <c r="A86" s="37">
        <v>77</v>
      </c>
      <c r="B86" s="6"/>
      <c r="C86" s="6"/>
      <c r="D86" s="216"/>
      <c r="E86" s="16" t="str">
        <f t="shared" si="6"/>
        <v/>
      </c>
      <c r="F86" s="349" t="b">
        <f t="shared" si="7"/>
        <v>0</v>
      </c>
      <c r="G86" s="350">
        <f t="shared" si="8"/>
        <v>1</v>
      </c>
      <c r="H86" s="382" t="str">
        <f t="shared" si="9"/>
        <v/>
      </c>
      <c r="I86" s="382" t="str">
        <f t="shared" si="10"/>
        <v/>
      </c>
    </row>
    <row r="87" spans="1:9">
      <c r="A87" s="37">
        <v>78</v>
      </c>
      <c r="B87" s="6"/>
      <c r="C87" s="6"/>
      <c r="D87" s="216"/>
      <c r="E87" s="16" t="str">
        <f t="shared" si="6"/>
        <v/>
      </c>
      <c r="F87" s="349" t="b">
        <f t="shared" si="7"/>
        <v>0</v>
      </c>
      <c r="G87" s="350">
        <f t="shared" si="8"/>
        <v>1</v>
      </c>
      <c r="H87" s="382" t="str">
        <f t="shared" si="9"/>
        <v/>
      </c>
      <c r="I87" s="382" t="str">
        <f t="shared" si="10"/>
        <v/>
      </c>
    </row>
    <row r="88" spans="1:9">
      <c r="A88" s="37">
        <v>79</v>
      </c>
      <c r="B88" s="6"/>
      <c r="C88" s="6"/>
      <c r="D88" s="216"/>
      <c r="E88" s="16" t="str">
        <f t="shared" si="6"/>
        <v/>
      </c>
      <c r="F88" s="349" t="b">
        <f t="shared" si="7"/>
        <v>0</v>
      </c>
      <c r="G88" s="350">
        <f t="shared" si="8"/>
        <v>1</v>
      </c>
      <c r="H88" s="382" t="str">
        <f t="shared" si="9"/>
        <v/>
      </c>
      <c r="I88" s="382" t="str">
        <f t="shared" si="10"/>
        <v/>
      </c>
    </row>
    <row r="89" spans="1:9">
      <c r="A89" s="37">
        <v>80</v>
      </c>
      <c r="B89" s="6"/>
      <c r="C89" s="6"/>
      <c r="D89" s="216"/>
      <c r="E89" s="16" t="str">
        <f t="shared" si="6"/>
        <v/>
      </c>
      <c r="F89" s="349" t="b">
        <f t="shared" si="7"/>
        <v>0</v>
      </c>
      <c r="G89" s="350">
        <f t="shared" si="8"/>
        <v>1</v>
      </c>
      <c r="H89" s="382" t="str">
        <f t="shared" si="9"/>
        <v/>
      </c>
      <c r="I89" s="382" t="str">
        <f t="shared" si="10"/>
        <v/>
      </c>
    </row>
    <row r="90" spans="1:9">
      <c r="A90" s="37">
        <v>81</v>
      </c>
      <c r="B90" s="6"/>
      <c r="C90" s="6"/>
      <c r="D90" s="216"/>
      <c r="E90" s="16" t="str">
        <f t="shared" si="6"/>
        <v/>
      </c>
      <c r="F90" s="349" t="b">
        <f t="shared" si="7"/>
        <v>0</v>
      </c>
      <c r="G90" s="350">
        <f t="shared" si="8"/>
        <v>1</v>
      </c>
      <c r="H90" s="382" t="str">
        <f t="shared" si="9"/>
        <v/>
      </c>
      <c r="I90" s="382" t="str">
        <f t="shared" si="10"/>
        <v/>
      </c>
    </row>
    <row r="91" spans="1:9">
      <c r="A91" s="37">
        <v>82</v>
      </c>
      <c r="B91" s="6"/>
      <c r="C91" s="6"/>
      <c r="D91" s="216"/>
      <c r="E91" s="16" t="str">
        <f t="shared" si="6"/>
        <v/>
      </c>
      <c r="F91" s="349" t="b">
        <f t="shared" si="7"/>
        <v>0</v>
      </c>
      <c r="G91" s="350">
        <f t="shared" si="8"/>
        <v>1</v>
      </c>
      <c r="H91" s="382" t="str">
        <f t="shared" si="9"/>
        <v/>
      </c>
      <c r="I91" s="382" t="str">
        <f t="shared" si="10"/>
        <v/>
      </c>
    </row>
    <row r="92" spans="1:9">
      <c r="A92" s="37">
        <v>83</v>
      </c>
      <c r="B92" s="6"/>
      <c r="C92" s="6"/>
      <c r="D92" s="216"/>
      <c r="E92" s="16" t="str">
        <f t="shared" si="6"/>
        <v/>
      </c>
      <c r="F92" s="349" t="b">
        <f t="shared" si="7"/>
        <v>0</v>
      </c>
      <c r="G92" s="350">
        <f t="shared" si="8"/>
        <v>1</v>
      </c>
      <c r="H92" s="382" t="str">
        <f t="shared" si="9"/>
        <v/>
      </c>
      <c r="I92" s="382" t="str">
        <f t="shared" si="10"/>
        <v/>
      </c>
    </row>
    <row r="93" spans="1:9">
      <c r="A93" s="37">
        <v>84</v>
      </c>
      <c r="B93" s="6"/>
      <c r="C93" s="6"/>
      <c r="D93" s="216"/>
      <c r="E93" s="16" t="str">
        <f t="shared" si="6"/>
        <v/>
      </c>
      <c r="F93" s="349" t="b">
        <f t="shared" si="7"/>
        <v>0</v>
      </c>
      <c r="G93" s="350">
        <f t="shared" si="8"/>
        <v>1</v>
      </c>
      <c r="H93" s="382" t="str">
        <f t="shared" si="9"/>
        <v/>
      </c>
      <c r="I93" s="382" t="str">
        <f t="shared" si="10"/>
        <v/>
      </c>
    </row>
    <row r="94" spans="1:9">
      <c r="A94" s="37">
        <v>85</v>
      </c>
      <c r="B94" s="6"/>
      <c r="C94" s="6"/>
      <c r="D94" s="216"/>
      <c r="E94" s="16" t="str">
        <f t="shared" si="6"/>
        <v/>
      </c>
      <c r="F94" s="349" t="b">
        <f t="shared" si="7"/>
        <v>0</v>
      </c>
      <c r="G94" s="350">
        <f t="shared" si="8"/>
        <v>1</v>
      </c>
      <c r="H94" s="382" t="str">
        <f t="shared" si="9"/>
        <v/>
      </c>
      <c r="I94" s="382" t="str">
        <f t="shared" si="10"/>
        <v/>
      </c>
    </row>
    <row r="95" spans="1:9">
      <c r="A95" s="37">
        <v>86</v>
      </c>
      <c r="B95" s="6"/>
      <c r="C95" s="6"/>
      <c r="D95" s="216"/>
      <c r="E95" s="16" t="str">
        <f t="shared" si="6"/>
        <v/>
      </c>
      <c r="F95" s="349" t="b">
        <f t="shared" si="7"/>
        <v>0</v>
      </c>
      <c r="G95" s="350">
        <f t="shared" si="8"/>
        <v>1</v>
      </c>
      <c r="H95" s="382" t="str">
        <f t="shared" si="9"/>
        <v/>
      </c>
      <c r="I95" s="382" t="str">
        <f t="shared" si="10"/>
        <v/>
      </c>
    </row>
    <row r="96" spans="1:9">
      <c r="A96" s="37">
        <v>87</v>
      </c>
      <c r="B96" s="6"/>
      <c r="C96" s="6"/>
      <c r="D96" s="216"/>
      <c r="E96" s="16" t="str">
        <f t="shared" si="6"/>
        <v/>
      </c>
      <c r="F96" s="349" t="b">
        <f t="shared" si="7"/>
        <v>0</v>
      </c>
      <c r="G96" s="350">
        <f t="shared" si="8"/>
        <v>1</v>
      </c>
      <c r="H96" s="382" t="str">
        <f t="shared" si="9"/>
        <v/>
      </c>
      <c r="I96" s="382" t="str">
        <f t="shared" si="10"/>
        <v/>
      </c>
    </row>
    <row r="97" spans="1:9">
      <c r="A97" s="37">
        <v>88</v>
      </c>
      <c r="B97" s="6"/>
      <c r="C97" s="6"/>
      <c r="D97" s="216"/>
      <c r="E97" s="16" t="str">
        <f t="shared" si="6"/>
        <v/>
      </c>
      <c r="F97" s="349" t="b">
        <f t="shared" si="7"/>
        <v>0</v>
      </c>
      <c r="G97" s="350">
        <f t="shared" si="8"/>
        <v>1</v>
      </c>
      <c r="H97" s="382" t="str">
        <f t="shared" si="9"/>
        <v/>
      </c>
      <c r="I97" s="382" t="str">
        <f t="shared" si="10"/>
        <v/>
      </c>
    </row>
    <row r="98" spans="1:9">
      <c r="A98" s="37">
        <v>89</v>
      </c>
      <c r="B98" s="6"/>
      <c r="C98" s="6"/>
      <c r="D98" s="216"/>
      <c r="E98" s="16" t="str">
        <f t="shared" si="6"/>
        <v/>
      </c>
      <c r="F98" s="349" t="b">
        <f t="shared" si="7"/>
        <v>0</v>
      </c>
      <c r="G98" s="350">
        <f t="shared" si="8"/>
        <v>1</v>
      </c>
      <c r="H98" s="382" t="str">
        <f t="shared" si="9"/>
        <v/>
      </c>
      <c r="I98" s="382" t="str">
        <f t="shared" si="10"/>
        <v/>
      </c>
    </row>
    <row r="99" spans="1:9">
      <c r="A99" s="37">
        <v>90</v>
      </c>
      <c r="B99" s="6"/>
      <c r="C99" s="6"/>
      <c r="D99" s="216"/>
      <c r="E99" s="16" t="str">
        <f t="shared" si="6"/>
        <v/>
      </c>
      <c r="F99" s="349" t="b">
        <f t="shared" si="7"/>
        <v>0</v>
      </c>
      <c r="G99" s="350">
        <f t="shared" si="8"/>
        <v>1</v>
      </c>
      <c r="H99" s="382" t="str">
        <f t="shared" si="9"/>
        <v/>
      </c>
      <c r="I99" s="382" t="str">
        <f t="shared" si="10"/>
        <v/>
      </c>
    </row>
    <row r="100" spans="1:9">
      <c r="A100" s="37">
        <v>91</v>
      </c>
      <c r="B100" s="6"/>
      <c r="C100" s="6"/>
      <c r="D100" s="216"/>
      <c r="E100" s="16" t="str">
        <f t="shared" si="6"/>
        <v/>
      </c>
      <c r="F100" s="349" t="b">
        <f t="shared" si="7"/>
        <v>0</v>
      </c>
      <c r="G100" s="350">
        <f t="shared" si="8"/>
        <v>1</v>
      </c>
      <c r="H100" s="382" t="str">
        <f t="shared" si="9"/>
        <v/>
      </c>
      <c r="I100" s="382" t="str">
        <f t="shared" si="10"/>
        <v/>
      </c>
    </row>
    <row r="101" spans="1:9">
      <c r="A101" s="37">
        <v>92</v>
      </c>
      <c r="B101" s="6"/>
      <c r="C101" s="6"/>
      <c r="D101" s="216"/>
      <c r="E101" s="16" t="str">
        <f t="shared" si="6"/>
        <v/>
      </c>
      <c r="F101" s="349" t="b">
        <f t="shared" si="7"/>
        <v>0</v>
      </c>
      <c r="G101" s="350">
        <f t="shared" si="8"/>
        <v>1</v>
      </c>
      <c r="H101" s="382" t="str">
        <f t="shared" si="9"/>
        <v/>
      </c>
      <c r="I101" s="382" t="str">
        <f t="shared" si="10"/>
        <v/>
      </c>
    </row>
    <row r="102" spans="1:9">
      <c r="A102" s="37">
        <v>93</v>
      </c>
      <c r="B102" s="6"/>
      <c r="C102" s="6"/>
      <c r="D102" s="216"/>
      <c r="E102" s="16" t="str">
        <f t="shared" si="6"/>
        <v/>
      </c>
      <c r="F102" s="349" t="b">
        <f t="shared" si="7"/>
        <v>0</v>
      </c>
      <c r="G102" s="350">
        <f t="shared" si="8"/>
        <v>1</v>
      </c>
      <c r="H102" s="382" t="str">
        <f t="shared" si="9"/>
        <v/>
      </c>
      <c r="I102" s="382" t="str">
        <f t="shared" si="10"/>
        <v/>
      </c>
    </row>
    <row r="103" spans="1:9">
      <c r="A103" s="37">
        <v>94</v>
      </c>
      <c r="B103" s="6"/>
      <c r="C103" s="6"/>
      <c r="D103" s="216"/>
      <c r="E103" s="16" t="str">
        <f t="shared" si="6"/>
        <v/>
      </c>
      <c r="F103" s="349" t="b">
        <f t="shared" si="7"/>
        <v>0</v>
      </c>
      <c r="G103" s="350">
        <f t="shared" si="8"/>
        <v>1</v>
      </c>
      <c r="H103" s="382" t="str">
        <f t="shared" si="9"/>
        <v/>
      </c>
      <c r="I103" s="382" t="str">
        <f t="shared" si="10"/>
        <v/>
      </c>
    </row>
    <row r="104" spans="1:9">
      <c r="A104" s="37">
        <v>95</v>
      </c>
      <c r="B104" s="6"/>
      <c r="C104" s="6"/>
      <c r="D104" s="216"/>
      <c r="E104" s="16" t="str">
        <f t="shared" si="6"/>
        <v/>
      </c>
      <c r="F104" s="349" t="b">
        <f t="shared" si="7"/>
        <v>0</v>
      </c>
      <c r="G104" s="350">
        <f t="shared" si="8"/>
        <v>1</v>
      </c>
      <c r="H104" s="382" t="str">
        <f t="shared" si="9"/>
        <v/>
      </c>
      <c r="I104" s="382" t="str">
        <f t="shared" si="10"/>
        <v/>
      </c>
    </row>
    <row r="105" spans="1:9">
      <c r="A105" s="37">
        <v>96</v>
      </c>
      <c r="B105" s="6"/>
      <c r="C105" s="6"/>
      <c r="D105" s="216"/>
      <c r="E105" s="16" t="str">
        <f t="shared" si="6"/>
        <v/>
      </c>
      <c r="F105" s="349" t="b">
        <f t="shared" si="7"/>
        <v>0</v>
      </c>
      <c r="G105" s="350">
        <f t="shared" si="8"/>
        <v>1</v>
      </c>
      <c r="H105" s="382" t="str">
        <f t="shared" si="9"/>
        <v/>
      </c>
      <c r="I105" s="382" t="str">
        <f t="shared" si="10"/>
        <v/>
      </c>
    </row>
    <row r="106" spans="1:9">
      <c r="A106" s="37">
        <v>97</v>
      </c>
      <c r="B106" s="6"/>
      <c r="C106" s="6"/>
      <c r="D106" s="216"/>
      <c r="E106" s="16" t="str">
        <f t="shared" si="6"/>
        <v/>
      </c>
      <c r="F106" s="349" t="b">
        <f t="shared" si="7"/>
        <v>0</v>
      </c>
      <c r="G106" s="350">
        <f t="shared" si="8"/>
        <v>1</v>
      </c>
      <c r="H106" s="382" t="str">
        <f t="shared" si="9"/>
        <v/>
      </c>
      <c r="I106" s="382" t="str">
        <f t="shared" si="10"/>
        <v/>
      </c>
    </row>
    <row r="107" spans="1:9">
      <c r="A107" s="37">
        <v>98</v>
      </c>
      <c r="B107" s="6"/>
      <c r="C107" s="6"/>
      <c r="D107" s="216"/>
      <c r="E107" s="16" t="str">
        <f t="shared" si="6"/>
        <v/>
      </c>
      <c r="F107" s="349" t="b">
        <f t="shared" si="7"/>
        <v>0</v>
      </c>
      <c r="G107" s="350">
        <f t="shared" si="8"/>
        <v>1</v>
      </c>
      <c r="H107" s="382" t="str">
        <f t="shared" si="9"/>
        <v/>
      </c>
      <c r="I107" s="382" t="str">
        <f t="shared" si="10"/>
        <v/>
      </c>
    </row>
    <row r="108" spans="1:9">
      <c r="A108" s="143">
        <v>99</v>
      </c>
      <c r="B108" s="6"/>
      <c r="C108" s="6"/>
      <c r="D108" s="216"/>
      <c r="E108" s="16" t="str">
        <f t="shared" si="6"/>
        <v/>
      </c>
      <c r="F108" s="349" t="b">
        <f t="shared" si="7"/>
        <v>0</v>
      </c>
      <c r="G108" s="350">
        <f t="shared" si="8"/>
        <v>1</v>
      </c>
      <c r="H108" s="382" t="str">
        <f t="shared" si="9"/>
        <v/>
      </c>
      <c r="I108" s="382" t="str">
        <f t="shared" si="10"/>
        <v/>
      </c>
    </row>
    <row r="109" spans="1:9">
      <c r="A109" s="143">
        <v>100</v>
      </c>
      <c r="B109" s="144"/>
      <c r="C109" s="144"/>
      <c r="D109" s="146"/>
      <c r="E109" s="16" t="str">
        <f t="shared" si="6"/>
        <v/>
      </c>
      <c r="H109" s="382" t="str">
        <f t="shared" si="9"/>
        <v/>
      </c>
      <c r="I109" s="382" t="str">
        <f t="shared" si="10"/>
        <v/>
      </c>
    </row>
    <row r="110" spans="1:9">
      <c r="A110" s="143">
        <v>101</v>
      </c>
      <c r="B110" s="144"/>
      <c r="C110" s="144"/>
      <c r="D110" s="146"/>
      <c r="E110" s="16" t="str">
        <f t="shared" si="6"/>
        <v/>
      </c>
      <c r="H110" s="382" t="str">
        <f t="shared" si="9"/>
        <v/>
      </c>
      <c r="I110" s="382" t="str">
        <f t="shared" si="10"/>
        <v/>
      </c>
    </row>
    <row r="111" spans="1:9">
      <c r="A111" s="143">
        <v>102</v>
      </c>
      <c r="B111" s="144"/>
      <c r="C111" s="144"/>
      <c r="D111" s="146"/>
      <c r="E111" s="16" t="str">
        <f t="shared" si="6"/>
        <v/>
      </c>
      <c r="H111" s="382" t="str">
        <f t="shared" si="9"/>
        <v/>
      </c>
      <c r="I111" s="382" t="str">
        <f t="shared" si="10"/>
        <v/>
      </c>
    </row>
    <row r="112" spans="1:9">
      <c r="A112" s="143">
        <v>103</v>
      </c>
      <c r="B112" s="144"/>
      <c r="C112" s="144"/>
      <c r="D112" s="146"/>
      <c r="E112" s="16" t="str">
        <f t="shared" si="6"/>
        <v/>
      </c>
      <c r="H112" s="382" t="str">
        <f t="shared" si="9"/>
        <v/>
      </c>
      <c r="I112" s="382" t="str">
        <f t="shared" si="10"/>
        <v/>
      </c>
    </row>
    <row r="113" spans="1:9">
      <c r="A113" s="143">
        <v>104</v>
      </c>
      <c r="B113" s="144"/>
      <c r="C113" s="144"/>
      <c r="D113" s="146"/>
      <c r="E113" s="16" t="str">
        <f t="shared" si="6"/>
        <v/>
      </c>
      <c r="H113" s="382" t="str">
        <f t="shared" si="9"/>
        <v/>
      </c>
      <c r="I113" s="382" t="str">
        <f t="shared" si="10"/>
        <v/>
      </c>
    </row>
    <row r="114" spans="1:9">
      <c r="A114" s="143">
        <v>105</v>
      </c>
      <c r="B114" s="144"/>
      <c r="C114" s="144"/>
      <c r="D114" s="146"/>
      <c r="E114" s="16" t="str">
        <f t="shared" si="6"/>
        <v/>
      </c>
      <c r="H114" s="382" t="str">
        <f t="shared" si="9"/>
        <v/>
      </c>
      <c r="I114" s="382" t="str">
        <f t="shared" si="10"/>
        <v/>
      </c>
    </row>
    <row r="115" spans="1:9">
      <c r="A115" s="143">
        <v>106</v>
      </c>
      <c r="B115" s="144"/>
      <c r="C115" s="144"/>
      <c r="D115" s="146"/>
      <c r="E115" s="16" t="str">
        <f t="shared" si="6"/>
        <v/>
      </c>
      <c r="H115" s="382" t="str">
        <f t="shared" si="9"/>
        <v/>
      </c>
      <c r="I115" s="382" t="str">
        <f t="shared" si="10"/>
        <v/>
      </c>
    </row>
    <row r="116" spans="1:9">
      <c r="A116" s="143">
        <v>107</v>
      </c>
      <c r="B116" s="144"/>
      <c r="C116" s="144"/>
      <c r="D116" s="146"/>
      <c r="E116" s="16" t="str">
        <f t="shared" si="6"/>
        <v/>
      </c>
      <c r="H116" s="382" t="str">
        <f t="shared" si="9"/>
        <v/>
      </c>
      <c r="I116" s="382" t="str">
        <f t="shared" si="10"/>
        <v/>
      </c>
    </row>
    <row r="117" spans="1:9">
      <c r="A117" s="143">
        <v>108</v>
      </c>
      <c r="B117" s="144"/>
      <c r="C117" s="144"/>
      <c r="D117" s="146"/>
      <c r="E117" s="16" t="str">
        <f t="shared" si="6"/>
        <v/>
      </c>
      <c r="H117" s="382" t="str">
        <f t="shared" si="9"/>
        <v/>
      </c>
      <c r="I117" s="382" t="str">
        <f t="shared" si="10"/>
        <v/>
      </c>
    </row>
    <row r="118" spans="1:9">
      <c r="A118" s="143">
        <v>109</v>
      </c>
      <c r="B118" s="144"/>
      <c r="C118" s="144"/>
      <c r="D118" s="146"/>
      <c r="E118" s="16" t="str">
        <f t="shared" si="6"/>
        <v/>
      </c>
      <c r="H118" s="382" t="str">
        <f t="shared" si="9"/>
        <v/>
      </c>
      <c r="I118" s="382" t="str">
        <f t="shared" si="10"/>
        <v/>
      </c>
    </row>
    <row r="119" spans="1:9">
      <c r="A119" s="143">
        <v>110</v>
      </c>
      <c r="B119" s="144"/>
      <c r="C119" s="144"/>
      <c r="D119" s="146"/>
      <c r="E119" s="16" t="str">
        <f t="shared" si="6"/>
        <v/>
      </c>
      <c r="H119" s="382" t="str">
        <f t="shared" si="9"/>
        <v/>
      </c>
      <c r="I119" s="382" t="str">
        <f t="shared" si="10"/>
        <v/>
      </c>
    </row>
    <row r="120" spans="1:9">
      <c r="A120" s="143">
        <v>111</v>
      </c>
      <c r="B120" s="144"/>
      <c r="C120" s="144"/>
      <c r="D120" s="146"/>
      <c r="E120" s="16" t="str">
        <f t="shared" si="6"/>
        <v/>
      </c>
      <c r="H120" s="382" t="str">
        <f t="shared" si="9"/>
        <v/>
      </c>
      <c r="I120" s="382" t="str">
        <f t="shared" si="10"/>
        <v/>
      </c>
    </row>
    <row r="121" spans="1:9">
      <c r="A121" s="143">
        <v>112</v>
      </c>
      <c r="B121" s="144"/>
      <c r="C121" s="144"/>
      <c r="D121" s="146"/>
      <c r="E121" s="16" t="str">
        <f t="shared" si="6"/>
        <v/>
      </c>
      <c r="H121" s="382" t="str">
        <f t="shared" si="9"/>
        <v/>
      </c>
      <c r="I121" s="382" t="str">
        <f t="shared" si="10"/>
        <v/>
      </c>
    </row>
    <row r="122" spans="1:9">
      <c r="A122" s="143">
        <v>113</v>
      </c>
      <c r="B122" s="144"/>
      <c r="C122" s="144"/>
      <c r="D122" s="146"/>
      <c r="E122" s="16" t="str">
        <f t="shared" si="6"/>
        <v/>
      </c>
      <c r="H122" s="382" t="str">
        <f t="shared" si="9"/>
        <v/>
      </c>
      <c r="I122" s="382" t="str">
        <f t="shared" si="10"/>
        <v/>
      </c>
    </row>
    <row r="123" spans="1:9">
      <c r="A123" s="143">
        <v>114</v>
      </c>
      <c r="B123" s="144"/>
      <c r="C123" s="144"/>
      <c r="D123" s="146"/>
      <c r="E123" s="16" t="str">
        <f t="shared" si="6"/>
        <v/>
      </c>
      <c r="H123" s="382" t="str">
        <f t="shared" si="9"/>
        <v/>
      </c>
      <c r="I123" s="382" t="str">
        <f t="shared" si="10"/>
        <v/>
      </c>
    </row>
    <row r="124" spans="1:9">
      <c r="A124" s="143">
        <v>115</v>
      </c>
      <c r="B124" s="144"/>
      <c r="C124" s="144"/>
      <c r="D124" s="146"/>
      <c r="E124" s="16" t="str">
        <f t="shared" si="6"/>
        <v/>
      </c>
      <c r="H124" s="382" t="str">
        <f t="shared" si="9"/>
        <v/>
      </c>
      <c r="I124" s="382" t="str">
        <f t="shared" si="10"/>
        <v/>
      </c>
    </row>
    <row r="125" spans="1:9">
      <c r="A125" s="143">
        <v>116</v>
      </c>
      <c r="B125" s="144"/>
      <c r="C125" s="144"/>
      <c r="D125" s="146"/>
      <c r="E125" s="16" t="str">
        <f t="shared" si="6"/>
        <v/>
      </c>
      <c r="H125" s="382" t="str">
        <f t="shared" si="9"/>
        <v/>
      </c>
      <c r="I125" s="382" t="str">
        <f t="shared" si="10"/>
        <v/>
      </c>
    </row>
    <row r="126" spans="1:9">
      <c r="A126" s="143">
        <v>117</v>
      </c>
      <c r="B126" s="144"/>
      <c r="C126" s="144"/>
      <c r="D126" s="146"/>
      <c r="E126" s="16" t="str">
        <f t="shared" si="6"/>
        <v/>
      </c>
      <c r="H126" s="382" t="str">
        <f t="shared" si="9"/>
        <v/>
      </c>
      <c r="I126" s="382" t="str">
        <f t="shared" si="10"/>
        <v/>
      </c>
    </row>
    <row r="127" spans="1:9">
      <c r="A127" s="143">
        <v>118</v>
      </c>
      <c r="B127" s="144"/>
      <c r="C127" s="144"/>
      <c r="D127" s="146"/>
      <c r="E127" s="16" t="str">
        <f t="shared" si="6"/>
        <v/>
      </c>
      <c r="H127" s="382" t="str">
        <f t="shared" si="9"/>
        <v/>
      </c>
      <c r="I127" s="382" t="str">
        <f t="shared" si="10"/>
        <v/>
      </c>
    </row>
    <row r="128" spans="1:9">
      <c r="A128" s="143">
        <v>119</v>
      </c>
      <c r="B128" s="144"/>
      <c r="C128" s="144"/>
      <c r="D128" s="146"/>
      <c r="E128" s="16" t="str">
        <f t="shared" si="6"/>
        <v/>
      </c>
      <c r="H128" s="382" t="str">
        <f t="shared" si="9"/>
        <v/>
      </c>
      <c r="I128" s="382" t="str">
        <f t="shared" si="10"/>
        <v/>
      </c>
    </row>
    <row r="129" spans="1:9">
      <c r="A129" s="143">
        <v>120</v>
      </c>
      <c r="B129" s="144"/>
      <c r="C129" s="144"/>
      <c r="D129" s="146"/>
      <c r="E129" s="16" t="str">
        <f t="shared" si="6"/>
        <v/>
      </c>
      <c r="H129" s="382" t="str">
        <f t="shared" si="9"/>
        <v/>
      </c>
      <c r="I129" s="382" t="str">
        <f t="shared" si="10"/>
        <v/>
      </c>
    </row>
    <row r="130" spans="1:9">
      <c r="A130" s="143">
        <v>121</v>
      </c>
      <c r="B130" s="144"/>
      <c r="C130" s="144"/>
      <c r="D130" s="146"/>
      <c r="E130" s="16" t="str">
        <f t="shared" si="6"/>
        <v/>
      </c>
      <c r="H130" s="382" t="str">
        <f t="shared" si="9"/>
        <v/>
      </c>
      <c r="I130" s="382" t="str">
        <f t="shared" si="10"/>
        <v/>
      </c>
    </row>
    <row r="131" spans="1:9">
      <c r="A131" s="143">
        <v>122</v>
      </c>
      <c r="B131" s="144"/>
      <c r="C131" s="144"/>
      <c r="D131" s="146"/>
      <c r="E131" s="16" t="str">
        <f t="shared" si="6"/>
        <v/>
      </c>
      <c r="H131" s="382" t="str">
        <f t="shared" si="9"/>
        <v/>
      </c>
      <c r="I131" s="382" t="str">
        <f t="shared" si="10"/>
        <v/>
      </c>
    </row>
    <row r="132" spans="1:9">
      <c r="A132" s="143">
        <v>123</v>
      </c>
      <c r="B132" s="144"/>
      <c r="C132" s="144"/>
      <c r="D132" s="146"/>
      <c r="E132" s="16" t="str">
        <f t="shared" si="6"/>
        <v/>
      </c>
      <c r="H132" s="382" t="str">
        <f t="shared" si="9"/>
        <v/>
      </c>
      <c r="I132" s="382" t="str">
        <f t="shared" si="10"/>
        <v/>
      </c>
    </row>
    <row r="133" spans="1:9">
      <c r="A133" s="143">
        <v>124</v>
      </c>
      <c r="B133" s="144"/>
      <c r="C133" s="144"/>
      <c r="D133" s="146"/>
      <c r="E133" s="16" t="str">
        <f t="shared" si="6"/>
        <v/>
      </c>
      <c r="H133" s="382" t="str">
        <f t="shared" si="9"/>
        <v/>
      </c>
      <c r="I133" s="382" t="str">
        <f t="shared" si="10"/>
        <v/>
      </c>
    </row>
    <row r="134" spans="1:9">
      <c r="A134" s="143">
        <v>125</v>
      </c>
      <c r="B134" s="144"/>
      <c r="C134" s="144"/>
      <c r="D134" s="146"/>
      <c r="E134" s="16" t="str">
        <f t="shared" si="6"/>
        <v/>
      </c>
      <c r="H134" s="382" t="str">
        <f t="shared" si="9"/>
        <v/>
      </c>
      <c r="I134" s="382" t="str">
        <f t="shared" si="10"/>
        <v/>
      </c>
    </row>
    <row r="135" spans="1:9">
      <c r="A135" s="143">
        <v>126</v>
      </c>
      <c r="B135" s="144"/>
      <c r="C135" s="144"/>
      <c r="D135" s="146"/>
      <c r="E135" s="16" t="str">
        <f t="shared" si="6"/>
        <v/>
      </c>
      <c r="H135" s="382" t="str">
        <f t="shared" si="9"/>
        <v/>
      </c>
      <c r="I135" s="382" t="str">
        <f t="shared" si="10"/>
        <v/>
      </c>
    </row>
    <row r="136" spans="1:9">
      <c r="A136" s="143">
        <v>127</v>
      </c>
      <c r="B136" s="144"/>
      <c r="C136" s="144"/>
      <c r="D136" s="146"/>
      <c r="E136" s="16" t="str">
        <f t="shared" si="6"/>
        <v/>
      </c>
      <c r="H136" s="382" t="str">
        <f t="shared" si="9"/>
        <v/>
      </c>
      <c r="I136" s="382" t="str">
        <f t="shared" si="10"/>
        <v/>
      </c>
    </row>
    <row r="137" spans="1:9">
      <c r="A137" s="143">
        <v>128</v>
      </c>
      <c r="B137" s="144"/>
      <c r="C137" s="144"/>
      <c r="D137" s="146"/>
      <c r="E137" s="16" t="str">
        <f t="shared" si="6"/>
        <v/>
      </c>
      <c r="H137" s="382" t="str">
        <f t="shared" si="9"/>
        <v/>
      </c>
      <c r="I137" s="382" t="str">
        <f t="shared" si="10"/>
        <v/>
      </c>
    </row>
    <row r="138" spans="1:9">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c r="A139" s="143">
        <v>130</v>
      </c>
      <c r="B139" s="144"/>
      <c r="C139" s="144"/>
      <c r="D139" s="146"/>
      <c r="E139" s="16" t="str">
        <f t="shared" si="11"/>
        <v/>
      </c>
      <c r="H139" s="382" t="str">
        <f t="shared" si="12"/>
        <v/>
      </c>
      <c r="I139" s="382" t="str">
        <f t="shared" si="13"/>
        <v/>
      </c>
    </row>
    <row r="140" spans="1:9">
      <c r="A140" s="143">
        <v>131</v>
      </c>
      <c r="B140" s="144"/>
      <c r="C140" s="144"/>
      <c r="D140" s="146"/>
      <c r="E140" s="16" t="str">
        <f t="shared" si="11"/>
        <v/>
      </c>
      <c r="H140" s="382" t="str">
        <f t="shared" si="12"/>
        <v/>
      </c>
      <c r="I140" s="382" t="str">
        <f t="shared" si="13"/>
        <v/>
      </c>
    </row>
    <row r="141" spans="1:9">
      <c r="A141" s="143">
        <v>132</v>
      </c>
      <c r="B141" s="144"/>
      <c r="C141" s="144"/>
      <c r="D141" s="146"/>
      <c r="E141" s="16" t="str">
        <f t="shared" si="11"/>
        <v/>
      </c>
      <c r="H141" s="382" t="str">
        <f t="shared" si="12"/>
        <v/>
      </c>
      <c r="I141" s="382" t="str">
        <f t="shared" si="13"/>
        <v/>
      </c>
    </row>
    <row r="142" spans="1:9">
      <c r="A142" s="143">
        <v>133</v>
      </c>
      <c r="B142" s="144"/>
      <c r="C142" s="144"/>
      <c r="D142" s="146"/>
      <c r="E142" s="16" t="str">
        <f t="shared" si="11"/>
        <v/>
      </c>
      <c r="H142" s="382" t="str">
        <f t="shared" si="12"/>
        <v/>
      </c>
      <c r="I142" s="382" t="str">
        <f t="shared" si="13"/>
        <v/>
      </c>
    </row>
    <row r="143" spans="1:9">
      <c r="A143" s="143">
        <v>134</v>
      </c>
      <c r="B143" s="144"/>
      <c r="C143" s="144"/>
      <c r="D143" s="146"/>
      <c r="E143" s="16" t="str">
        <f t="shared" si="11"/>
        <v/>
      </c>
      <c r="H143" s="382" t="str">
        <f t="shared" si="12"/>
        <v/>
      </c>
      <c r="I143" s="382" t="str">
        <f t="shared" si="13"/>
        <v/>
      </c>
    </row>
    <row r="144" spans="1:9">
      <c r="A144" s="143">
        <v>135</v>
      </c>
      <c r="B144" s="144"/>
      <c r="C144" s="144"/>
      <c r="D144" s="146"/>
      <c r="E144" s="16" t="str">
        <f t="shared" si="11"/>
        <v/>
      </c>
      <c r="H144" s="382" t="str">
        <f t="shared" si="12"/>
        <v/>
      </c>
      <c r="I144" s="382" t="str">
        <f t="shared" si="13"/>
        <v/>
      </c>
    </row>
    <row r="145" spans="1:9">
      <c r="A145" s="143">
        <v>136</v>
      </c>
      <c r="B145" s="144"/>
      <c r="C145" s="144"/>
      <c r="D145" s="146"/>
      <c r="E145" s="16" t="str">
        <f t="shared" si="11"/>
        <v/>
      </c>
      <c r="H145" s="382" t="str">
        <f t="shared" si="12"/>
        <v/>
      </c>
      <c r="I145" s="382" t="str">
        <f t="shared" si="13"/>
        <v/>
      </c>
    </row>
    <row r="146" spans="1:9">
      <c r="A146" s="143">
        <v>137</v>
      </c>
      <c r="B146" s="144"/>
      <c r="C146" s="144"/>
      <c r="D146" s="146"/>
      <c r="E146" s="16" t="str">
        <f t="shared" si="11"/>
        <v/>
      </c>
      <c r="H146" s="382" t="str">
        <f t="shared" si="12"/>
        <v/>
      </c>
      <c r="I146" s="382" t="str">
        <f t="shared" si="13"/>
        <v/>
      </c>
    </row>
    <row r="147" spans="1:9">
      <c r="A147" s="143">
        <v>138</v>
      </c>
      <c r="B147" s="144"/>
      <c r="C147" s="144"/>
      <c r="D147" s="146"/>
      <c r="E147" s="16" t="str">
        <f t="shared" si="11"/>
        <v/>
      </c>
      <c r="H147" s="382" t="str">
        <f t="shared" si="12"/>
        <v/>
      </c>
      <c r="I147" s="382" t="str">
        <f t="shared" si="13"/>
        <v/>
      </c>
    </row>
    <row r="148" spans="1:9">
      <c r="A148" s="143">
        <v>139</v>
      </c>
      <c r="B148" s="144"/>
      <c r="C148" s="144"/>
      <c r="D148" s="146"/>
      <c r="E148" s="16" t="str">
        <f t="shared" si="11"/>
        <v/>
      </c>
      <c r="H148" s="382" t="str">
        <f t="shared" si="12"/>
        <v/>
      </c>
      <c r="I148" s="382" t="str">
        <f t="shared" si="13"/>
        <v/>
      </c>
    </row>
    <row r="149" spans="1:9">
      <c r="A149" s="143">
        <v>140</v>
      </c>
      <c r="B149" s="144"/>
      <c r="C149" s="144"/>
      <c r="D149" s="146"/>
      <c r="E149" s="16" t="str">
        <f t="shared" si="11"/>
        <v/>
      </c>
      <c r="H149" s="382" t="str">
        <f t="shared" si="12"/>
        <v/>
      </c>
      <c r="I149" s="382" t="str">
        <f t="shared" si="13"/>
        <v/>
      </c>
    </row>
    <row r="150" spans="1:9">
      <c r="A150" s="143">
        <v>141</v>
      </c>
      <c r="B150" s="144"/>
      <c r="C150" s="144"/>
      <c r="D150" s="146"/>
      <c r="E150" s="16" t="str">
        <f t="shared" si="11"/>
        <v/>
      </c>
      <c r="H150" s="382" t="str">
        <f t="shared" si="12"/>
        <v/>
      </c>
      <c r="I150" s="382" t="str">
        <f t="shared" si="13"/>
        <v/>
      </c>
    </row>
    <row r="151" spans="1:9">
      <c r="A151" s="143">
        <v>142</v>
      </c>
      <c r="B151" s="144"/>
      <c r="C151" s="144"/>
      <c r="D151" s="146"/>
      <c r="E151" s="16" t="str">
        <f t="shared" si="11"/>
        <v/>
      </c>
      <c r="H151" s="382" t="str">
        <f t="shared" si="12"/>
        <v/>
      </c>
      <c r="I151" s="382" t="str">
        <f t="shared" si="13"/>
        <v/>
      </c>
    </row>
    <row r="152" spans="1:9">
      <c r="A152" s="143">
        <v>143</v>
      </c>
      <c r="B152" s="144"/>
      <c r="C152" s="144"/>
      <c r="D152" s="146"/>
      <c r="E152" s="16" t="str">
        <f t="shared" si="11"/>
        <v/>
      </c>
      <c r="H152" s="382" t="str">
        <f t="shared" si="12"/>
        <v/>
      </c>
      <c r="I152" s="382" t="str">
        <f t="shared" si="13"/>
        <v/>
      </c>
    </row>
    <row r="153" spans="1:9">
      <c r="A153" s="143">
        <v>144</v>
      </c>
      <c r="B153" s="144"/>
      <c r="C153" s="144"/>
      <c r="D153" s="146"/>
      <c r="E153" s="16" t="str">
        <f t="shared" si="11"/>
        <v/>
      </c>
      <c r="H153" s="382" t="str">
        <f t="shared" si="12"/>
        <v/>
      </c>
      <c r="I153" s="382" t="str">
        <f t="shared" si="13"/>
        <v/>
      </c>
    </row>
    <row r="154" spans="1:9">
      <c r="A154" s="143">
        <v>145</v>
      </c>
      <c r="B154" s="144"/>
      <c r="C154" s="144"/>
      <c r="D154" s="146"/>
      <c r="E154" s="16" t="str">
        <f t="shared" si="11"/>
        <v/>
      </c>
      <c r="H154" s="382" t="str">
        <f t="shared" si="12"/>
        <v/>
      </c>
      <c r="I154" s="382" t="str">
        <f t="shared" si="13"/>
        <v/>
      </c>
    </row>
    <row r="155" spans="1:9">
      <c r="A155" s="143">
        <v>146</v>
      </c>
      <c r="B155" s="144"/>
      <c r="C155" s="144"/>
      <c r="D155" s="146"/>
      <c r="E155" s="16" t="str">
        <f t="shared" si="11"/>
        <v/>
      </c>
      <c r="H155" s="382" t="str">
        <f t="shared" si="12"/>
        <v/>
      </c>
      <c r="I155" s="382" t="str">
        <f t="shared" si="13"/>
        <v/>
      </c>
    </row>
    <row r="156" spans="1:9">
      <c r="A156" s="143">
        <v>147</v>
      </c>
      <c r="B156" s="144"/>
      <c r="C156" s="144"/>
      <c r="D156" s="146"/>
      <c r="E156" s="16" t="str">
        <f t="shared" si="11"/>
        <v/>
      </c>
      <c r="H156" s="382" t="str">
        <f t="shared" si="12"/>
        <v/>
      </c>
      <c r="I156" s="382" t="str">
        <f t="shared" si="13"/>
        <v/>
      </c>
    </row>
    <row r="157" spans="1:9">
      <c r="A157" s="143">
        <v>148</v>
      </c>
      <c r="B157" s="144"/>
      <c r="C157" s="144"/>
      <c r="D157" s="146"/>
      <c r="E157" s="16" t="str">
        <f t="shared" si="11"/>
        <v/>
      </c>
      <c r="H157" s="382" t="str">
        <f t="shared" si="12"/>
        <v/>
      </c>
      <c r="I157" s="382" t="str">
        <f t="shared" si="13"/>
        <v/>
      </c>
    </row>
    <row r="158" spans="1:9">
      <c r="A158" s="143">
        <v>149</v>
      </c>
      <c r="B158" s="144"/>
      <c r="C158" s="144"/>
      <c r="D158" s="146"/>
      <c r="E158" s="16" t="str">
        <f t="shared" si="11"/>
        <v/>
      </c>
      <c r="H158" s="382" t="str">
        <f t="shared" si="12"/>
        <v/>
      </c>
      <c r="I158" s="382" t="str">
        <f t="shared" si="13"/>
        <v/>
      </c>
    </row>
    <row r="159" spans="1:9">
      <c r="A159" s="143">
        <v>150</v>
      </c>
      <c r="B159" s="144"/>
      <c r="C159" s="144"/>
      <c r="D159" s="146"/>
      <c r="E159" s="16" t="str">
        <f t="shared" si="11"/>
        <v/>
      </c>
      <c r="H159" s="382" t="str">
        <f t="shared" si="12"/>
        <v/>
      </c>
      <c r="I159" s="382" t="str">
        <f t="shared" si="13"/>
        <v/>
      </c>
    </row>
    <row r="160" spans="1:9">
      <c r="A160" s="143">
        <v>151</v>
      </c>
      <c r="B160" s="144"/>
      <c r="C160" s="144"/>
      <c r="D160" s="146"/>
      <c r="E160" s="16" t="str">
        <f t="shared" si="11"/>
        <v/>
      </c>
      <c r="H160" s="382" t="str">
        <f t="shared" si="12"/>
        <v/>
      </c>
      <c r="I160" s="382" t="str">
        <f t="shared" si="13"/>
        <v/>
      </c>
    </row>
    <row r="161" spans="1:9">
      <c r="A161" s="143">
        <v>152</v>
      </c>
      <c r="B161" s="144"/>
      <c r="C161" s="144"/>
      <c r="D161" s="146"/>
      <c r="E161" s="16" t="str">
        <f t="shared" si="11"/>
        <v/>
      </c>
      <c r="H161" s="382" t="str">
        <f t="shared" si="12"/>
        <v/>
      </c>
      <c r="I161" s="382" t="str">
        <f t="shared" si="13"/>
        <v/>
      </c>
    </row>
    <row r="162" spans="1:9">
      <c r="A162" s="143">
        <v>153</v>
      </c>
      <c r="B162" s="144"/>
      <c r="C162" s="144"/>
      <c r="D162" s="146"/>
      <c r="E162" s="16" t="str">
        <f t="shared" si="11"/>
        <v/>
      </c>
      <c r="H162" s="382" t="str">
        <f t="shared" si="12"/>
        <v/>
      </c>
      <c r="I162" s="382" t="str">
        <f t="shared" si="13"/>
        <v/>
      </c>
    </row>
    <row r="163" spans="1:9">
      <c r="A163" s="143">
        <v>154</v>
      </c>
      <c r="B163" s="144"/>
      <c r="C163" s="144"/>
      <c r="D163" s="146"/>
      <c r="E163" s="16" t="str">
        <f t="shared" si="11"/>
        <v/>
      </c>
      <c r="H163" s="382" t="str">
        <f t="shared" si="12"/>
        <v/>
      </c>
      <c r="I163" s="382" t="str">
        <f t="shared" si="13"/>
        <v/>
      </c>
    </row>
    <row r="164" spans="1:9">
      <c r="A164" s="143">
        <v>155</v>
      </c>
      <c r="B164" s="144"/>
      <c r="C164" s="144"/>
      <c r="D164" s="146"/>
      <c r="E164" s="16" t="str">
        <f t="shared" si="11"/>
        <v/>
      </c>
      <c r="H164" s="382" t="str">
        <f t="shared" si="12"/>
        <v/>
      </c>
      <c r="I164" s="382" t="str">
        <f t="shared" si="13"/>
        <v/>
      </c>
    </row>
    <row r="165" spans="1:9">
      <c r="A165" s="143">
        <v>156</v>
      </c>
      <c r="B165" s="144"/>
      <c r="C165" s="144"/>
      <c r="D165" s="146"/>
      <c r="E165" s="16" t="str">
        <f t="shared" si="11"/>
        <v/>
      </c>
      <c r="H165" s="382" t="str">
        <f t="shared" si="12"/>
        <v/>
      </c>
      <c r="I165" s="382" t="str">
        <f t="shared" si="13"/>
        <v/>
      </c>
    </row>
    <row r="166" spans="1:9">
      <c r="A166" s="143">
        <v>157</v>
      </c>
      <c r="B166" s="144"/>
      <c r="C166" s="144"/>
      <c r="D166" s="146"/>
      <c r="E166" s="16" t="str">
        <f t="shared" si="11"/>
        <v/>
      </c>
      <c r="H166" s="382" t="str">
        <f t="shared" si="12"/>
        <v/>
      </c>
      <c r="I166" s="382" t="str">
        <f t="shared" si="13"/>
        <v/>
      </c>
    </row>
    <row r="167" spans="1:9">
      <c r="A167" s="143">
        <v>158</v>
      </c>
      <c r="B167" s="144"/>
      <c r="C167" s="144"/>
      <c r="D167" s="146"/>
      <c r="E167" s="16" t="str">
        <f t="shared" si="11"/>
        <v/>
      </c>
      <c r="H167" s="382" t="str">
        <f t="shared" si="12"/>
        <v/>
      </c>
      <c r="I167" s="382" t="str">
        <f t="shared" si="13"/>
        <v/>
      </c>
    </row>
    <row r="168" spans="1:9">
      <c r="A168" s="143">
        <v>159</v>
      </c>
      <c r="B168" s="144"/>
      <c r="C168" s="144"/>
      <c r="D168" s="146"/>
      <c r="E168" s="16" t="str">
        <f t="shared" si="11"/>
        <v/>
      </c>
      <c r="H168" s="382" t="str">
        <f t="shared" si="12"/>
        <v/>
      </c>
      <c r="I168" s="382" t="str">
        <f t="shared" si="13"/>
        <v/>
      </c>
    </row>
    <row r="169" spans="1:9">
      <c r="A169" s="143">
        <v>160</v>
      </c>
      <c r="B169" s="144"/>
      <c r="C169" s="144"/>
      <c r="D169" s="146"/>
      <c r="E169" s="16" t="str">
        <f t="shared" si="11"/>
        <v/>
      </c>
      <c r="H169" s="382" t="str">
        <f t="shared" si="12"/>
        <v/>
      </c>
      <c r="I169" s="382" t="str">
        <f t="shared" si="13"/>
        <v/>
      </c>
    </row>
    <row r="170" spans="1:9">
      <c r="A170" s="143">
        <v>161</v>
      </c>
      <c r="B170" s="144"/>
      <c r="C170" s="144"/>
      <c r="D170" s="146"/>
      <c r="E170" s="16" t="str">
        <f t="shared" si="11"/>
        <v/>
      </c>
      <c r="H170" s="382" t="str">
        <f t="shared" si="12"/>
        <v/>
      </c>
      <c r="I170" s="382" t="str">
        <f t="shared" si="13"/>
        <v/>
      </c>
    </row>
    <row r="171" spans="1:9">
      <c r="A171" s="143">
        <v>162</v>
      </c>
      <c r="B171" s="144"/>
      <c r="C171" s="144"/>
      <c r="D171" s="146"/>
      <c r="E171" s="16" t="str">
        <f t="shared" si="11"/>
        <v/>
      </c>
      <c r="H171" s="382" t="str">
        <f t="shared" si="12"/>
        <v/>
      </c>
      <c r="I171" s="382" t="str">
        <f t="shared" si="13"/>
        <v/>
      </c>
    </row>
    <row r="172" spans="1:9">
      <c r="A172" s="143">
        <v>163</v>
      </c>
      <c r="B172" s="144"/>
      <c r="C172" s="144"/>
      <c r="D172" s="146"/>
      <c r="E172" s="16" t="str">
        <f t="shared" si="11"/>
        <v/>
      </c>
      <c r="H172" s="382" t="str">
        <f t="shared" si="12"/>
        <v/>
      </c>
      <c r="I172" s="382" t="str">
        <f t="shared" si="13"/>
        <v/>
      </c>
    </row>
    <row r="173" spans="1:9">
      <c r="A173" s="143">
        <v>164</v>
      </c>
      <c r="B173" s="144"/>
      <c r="C173" s="144"/>
      <c r="D173" s="146"/>
      <c r="E173" s="16" t="str">
        <f t="shared" si="11"/>
        <v/>
      </c>
      <c r="H173" s="382" t="str">
        <f t="shared" si="12"/>
        <v/>
      </c>
      <c r="I173" s="382" t="str">
        <f t="shared" si="13"/>
        <v/>
      </c>
    </row>
    <row r="174" spans="1:9">
      <c r="A174" s="143">
        <v>165</v>
      </c>
      <c r="B174" s="144"/>
      <c r="C174" s="144"/>
      <c r="D174" s="146"/>
      <c r="E174" s="16" t="str">
        <f t="shared" si="11"/>
        <v/>
      </c>
      <c r="H174" s="382" t="str">
        <f t="shared" si="12"/>
        <v/>
      </c>
      <c r="I174" s="382" t="str">
        <f t="shared" si="13"/>
        <v/>
      </c>
    </row>
    <row r="175" spans="1:9">
      <c r="A175" s="143">
        <v>166</v>
      </c>
      <c r="B175" s="144"/>
      <c r="C175" s="144"/>
      <c r="D175" s="146"/>
      <c r="E175" s="16" t="str">
        <f t="shared" si="11"/>
        <v/>
      </c>
      <c r="H175" s="382" t="str">
        <f t="shared" si="12"/>
        <v/>
      </c>
      <c r="I175" s="382" t="str">
        <f t="shared" si="13"/>
        <v/>
      </c>
    </row>
    <row r="176" spans="1:9">
      <c r="A176" s="143">
        <v>167</v>
      </c>
      <c r="B176" s="144"/>
      <c r="C176" s="144"/>
      <c r="D176" s="146"/>
      <c r="E176" s="16" t="str">
        <f t="shared" si="11"/>
        <v/>
      </c>
      <c r="H176" s="382" t="str">
        <f t="shared" si="12"/>
        <v/>
      </c>
      <c r="I176" s="382" t="str">
        <f t="shared" si="13"/>
        <v/>
      </c>
    </row>
    <row r="177" spans="1:9">
      <c r="A177" s="143">
        <v>168</v>
      </c>
      <c r="B177" s="144"/>
      <c r="C177" s="144"/>
      <c r="D177" s="146"/>
      <c r="E177" s="16" t="str">
        <f t="shared" si="11"/>
        <v/>
      </c>
      <c r="H177" s="382" t="str">
        <f t="shared" si="12"/>
        <v/>
      </c>
      <c r="I177" s="382" t="str">
        <f t="shared" si="13"/>
        <v/>
      </c>
    </row>
    <row r="178" spans="1:9">
      <c r="A178" s="143">
        <v>169</v>
      </c>
      <c r="B178" s="144"/>
      <c r="C178" s="144"/>
      <c r="D178" s="146"/>
      <c r="E178" s="16" t="str">
        <f t="shared" si="11"/>
        <v/>
      </c>
      <c r="H178" s="382" t="str">
        <f t="shared" si="12"/>
        <v/>
      </c>
      <c r="I178" s="382" t="str">
        <f t="shared" si="13"/>
        <v/>
      </c>
    </row>
    <row r="179" spans="1:9">
      <c r="A179" s="143">
        <v>170</v>
      </c>
      <c r="B179" s="144"/>
      <c r="C179" s="144"/>
      <c r="D179" s="146"/>
      <c r="E179" s="16" t="str">
        <f t="shared" si="11"/>
        <v/>
      </c>
      <c r="H179" s="382" t="str">
        <f t="shared" si="12"/>
        <v/>
      </c>
      <c r="I179" s="382" t="str">
        <f t="shared" si="13"/>
        <v/>
      </c>
    </row>
    <row r="180" spans="1:9">
      <c r="A180" s="143">
        <v>171</v>
      </c>
      <c r="B180" s="144"/>
      <c r="C180" s="144"/>
      <c r="D180" s="146"/>
      <c r="E180" s="16" t="str">
        <f t="shared" si="11"/>
        <v/>
      </c>
      <c r="H180" s="382" t="str">
        <f t="shared" si="12"/>
        <v/>
      </c>
      <c r="I180" s="382" t="str">
        <f t="shared" si="13"/>
        <v/>
      </c>
    </row>
    <row r="181" spans="1:9">
      <c r="A181" s="143">
        <v>172</v>
      </c>
      <c r="B181" s="144"/>
      <c r="C181" s="144"/>
      <c r="D181" s="146"/>
      <c r="E181" s="16" t="str">
        <f t="shared" si="11"/>
        <v/>
      </c>
      <c r="H181" s="382" t="str">
        <f t="shared" si="12"/>
        <v/>
      </c>
      <c r="I181" s="382" t="str">
        <f t="shared" si="13"/>
        <v/>
      </c>
    </row>
    <row r="182" spans="1:9">
      <c r="A182" s="143">
        <v>173</v>
      </c>
      <c r="B182" s="144"/>
      <c r="C182" s="144"/>
      <c r="D182" s="146"/>
      <c r="E182" s="16" t="str">
        <f t="shared" si="11"/>
        <v/>
      </c>
      <c r="H182" s="382" t="str">
        <f t="shared" si="12"/>
        <v/>
      </c>
      <c r="I182" s="382" t="str">
        <f t="shared" si="13"/>
        <v/>
      </c>
    </row>
    <row r="183" spans="1:9">
      <c r="A183" s="143">
        <v>174</v>
      </c>
      <c r="B183" s="144"/>
      <c r="C183" s="144"/>
      <c r="D183" s="146"/>
      <c r="E183" s="16" t="str">
        <f t="shared" si="11"/>
        <v/>
      </c>
      <c r="H183" s="382" t="str">
        <f t="shared" si="12"/>
        <v/>
      </c>
      <c r="I183" s="382" t="str">
        <f t="shared" si="13"/>
        <v/>
      </c>
    </row>
    <row r="184" spans="1:9">
      <c r="A184" s="143">
        <v>175</v>
      </c>
      <c r="B184" s="144"/>
      <c r="C184" s="144"/>
      <c r="D184" s="146"/>
      <c r="E184" s="16" t="str">
        <f t="shared" si="11"/>
        <v/>
      </c>
      <c r="H184" s="382" t="str">
        <f t="shared" si="12"/>
        <v/>
      </c>
      <c r="I184" s="382" t="str">
        <f t="shared" si="13"/>
        <v/>
      </c>
    </row>
    <row r="185" spans="1:9">
      <c r="A185" s="143">
        <v>176</v>
      </c>
      <c r="B185" s="144"/>
      <c r="C185" s="144"/>
      <c r="D185" s="146"/>
      <c r="E185" s="16" t="str">
        <f t="shared" si="11"/>
        <v/>
      </c>
      <c r="H185" s="382" t="str">
        <f t="shared" si="12"/>
        <v/>
      </c>
      <c r="I185" s="382" t="str">
        <f t="shared" si="13"/>
        <v/>
      </c>
    </row>
    <row r="186" spans="1:9">
      <c r="A186" s="143">
        <v>177</v>
      </c>
      <c r="B186" s="144"/>
      <c r="C186" s="144"/>
      <c r="D186" s="146"/>
      <c r="E186" s="16" t="str">
        <f t="shared" si="11"/>
        <v/>
      </c>
      <c r="H186" s="382" t="str">
        <f t="shared" si="12"/>
        <v/>
      </c>
      <c r="I186" s="382" t="str">
        <f t="shared" si="13"/>
        <v/>
      </c>
    </row>
    <row r="187" spans="1:9">
      <c r="A187" s="143">
        <v>178</v>
      </c>
      <c r="B187" s="144"/>
      <c r="C187" s="144"/>
      <c r="D187" s="146"/>
      <c r="E187" s="16" t="str">
        <f t="shared" si="11"/>
        <v/>
      </c>
      <c r="H187" s="382" t="str">
        <f t="shared" si="12"/>
        <v/>
      </c>
      <c r="I187" s="382" t="str">
        <f t="shared" si="13"/>
        <v/>
      </c>
    </row>
    <row r="188" spans="1:9">
      <c r="A188" s="143">
        <v>179</v>
      </c>
      <c r="B188" s="144"/>
      <c r="C188" s="144"/>
      <c r="D188" s="146"/>
      <c r="E188" s="16" t="str">
        <f t="shared" si="11"/>
        <v/>
      </c>
      <c r="H188" s="382" t="str">
        <f t="shared" si="12"/>
        <v/>
      </c>
      <c r="I188" s="382" t="str">
        <f t="shared" si="13"/>
        <v/>
      </c>
    </row>
    <row r="189" spans="1:9">
      <c r="A189" s="143">
        <v>180</v>
      </c>
      <c r="B189" s="144"/>
      <c r="C189" s="144"/>
      <c r="D189" s="146"/>
      <c r="E189" s="16" t="str">
        <f t="shared" si="11"/>
        <v/>
      </c>
      <c r="H189" s="382" t="str">
        <f t="shared" si="12"/>
        <v/>
      </c>
      <c r="I189" s="382" t="str">
        <f t="shared" si="13"/>
        <v/>
      </c>
    </row>
    <row r="190" spans="1:9">
      <c r="A190" s="143">
        <v>181</v>
      </c>
      <c r="B190" s="144"/>
      <c r="C190" s="144"/>
      <c r="D190" s="146"/>
      <c r="E190" s="16" t="str">
        <f t="shared" si="11"/>
        <v/>
      </c>
      <c r="H190" s="382" t="str">
        <f t="shared" si="12"/>
        <v/>
      </c>
      <c r="I190" s="382" t="str">
        <f t="shared" si="13"/>
        <v/>
      </c>
    </row>
    <row r="191" spans="1:9">
      <c r="A191" s="143">
        <v>182</v>
      </c>
      <c r="B191" s="144"/>
      <c r="C191" s="144"/>
      <c r="D191" s="146"/>
      <c r="E191" s="16" t="str">
        <f t="shared" si="11"/>
        <v/>
      </c>
      <c r="H191" s="382" t="str">
        <f t="shared" si="12"/>
        <v/>
      </c>
      <c r="I191" s="382" t="str">
        <f t="shared" si="13"/>
        <v/>
      </c>
    </row>
    <row r="192" spans="1:9">
      <c r="A192" s="143">
        <v>183</v>
      </c>
      <c r="B192" s="144"/>
      <c r="C192" s="144"/>
      <c r="D192" s="146"/>
      <c r="E192" s="16" t="str">
        <f t="shared" si="11"/>
        <v/>
      </c>
      <c r="H192" s="382" t="str">
        <f t="shared" si="12"/>
        <v/>
      </c>
      <c r="I192" s="382" t="str">
        <f t="shared" si="13"/>
        <v/>
      </c>
    </row>
    <row r="193" spans="1:9">
      <c r="A193" s="143">
        <v>184</v>
      </c>
      <c r="B193" s="144"/>
      <c r="C193" s="144"/>
      <c r="D193" s="146"/>
      <c r="E193" s="16" t="str">
        <f t="shared" si="11"/>
        <v/>
      </c>
      <c r="H193" s="382" t="str">
        <f t="shared" si="12"/>
        <v/>
      </c>
      <c r="I193" s="382" t="str">
        <f t="shared" si="13"/>
        <v/>
      </c>
    </row>
    <row r="194" spans="1:9">
      <c r="A194" s="143">
        <v>185</v>
      </c>
      <c r="B194" s="144"/>
      <c r="C194" s="144"/>
      <c r="D194" s="146"/>
      <c r="E194" s="16" t="str">
        <f t="shared" si="11"/>
        <v/>
      </c>
      <c r="H194" s="382" t="str">
        <f t="shared" si="12"/>
        <v/>
      </c>
      <c r="I194" s="382" t="str">
        <f t="shared" si="13"/>
        <v/>
      </c>
    </row>
    <row r="195" spans="1:9">
      <c r="A195" s="143">
        <v>186</v>
      </c>
      <c r="B195" s="144"/>
      <c r="C195" s="144"/>
      <c r="D195" s="146"/>
      <c r="E195" s="16" t="str">
        <f t="shared" si="11"/>
        <v/>
      </c>
      <c r="H195" s="382" t="str">
        <f t="shared" si="12"/>
        <v/>
      </c>
      <c r="I195" s="382" t="str">
        <f t="shared" si="13"/>
        <v/>
      </c>
    </row>
    <row r="196" spans="1:9">
      <c r="A196" s="143">
        <v>187</v>
      </c>
      <c r="B196" s="144"/>
      <c r="C196" s="144"/>
      <c r="D196" s="146"/>
      <c r="E196" s="16" t="str">
        <f t="shared" si="11"/>
        <v/>
      </c>
      <c r="H196" s="382" t="str">
        <f t="shared" si="12"/>
        <v/>
      </c>
      <c r="I196" s="382" t="str">
        <f t="shared" si="13"/>
        <v/>
      </c>
    </row>
    <row r="197" spans="1:9">
      <c r="A197" s="143">
        <v>188</v>
      </c>
      <c r="B197" s="144"/>
      <c r="C197" s="144"/>
      <c r="D197" s="146"/>
      <c r="E197" s="16" t="str">
        <f t="shared" si="11"/>
        <v/>
      </c>
      <c r="H197" s="382" t="str">
        <f t="shared" si="12"/>
        <v/>
      </c>
      <c r="I197" s="382" t="str">
        <f t="shared" si="13"/>
        <v/>
      </c>
    </row>
    <row r="198" spans="1:9">
      <c r="A198" s="143">
        <v>189</v>
      </c>
      <c r="B198" s="144"/>
      <c r="C198" s="144"/>
      <c r="D198" s="146"/>
      <c r="E198" s="16" t="str">
        <f t="shared" si="11"/>
        <v/>
      </c>
      <c r="H198" s="382" t="str">
        <f t="shared" si="12"/>
        <v/>
      </c>
      <c r="I198" s="382" t="str">
        <f t="shared" si="13"/>
        <v/>
      </c>
    </row>
    <row r="199" spans="1:9">
      <c r="A199" s="143">
        <v>190</v>
      </c>
      <c r="B199" s="144"/>
      <c r="C199" s="144"/>
      <c r="D199" s="146"/>
      <c r="E199" s="16" t="str">
        <f t="shared" si="11"/>
        <v/>
      </c>
      <c r="H199" s="382" t="str">
        <f t="shared" si="12"/>
        <v/>
      </c>
      <c r="I199" s="382" t="str">
        <f t="shared" si="13"/>
        <v/>
      </c>
    </row>
    <row r="200" spans="1:9">
      <c r="A200" s="143">
        <v>191</v>
      </c>
      <c r="B200" s="144"/>
      <c r="C200" s="144"/>
      <c r="D200" s="146"/>
      <c r="E200" s="16" t="str">
        <f t="shared" si="11"/>
        <v/>
      </c>
      <c r="H200" s="382" t="str">
        <f t="shared" si="12"/>
        <v/>
      </c>
      <c r="I200" s="382" t="str">
        <f t="shared" si="13"/>
        <v/>
      </c>
    </row>
    <row r="201" spans="1:9">
      <c r="A201" s="143">
        <v>192</v>
      </c>
      <c r="B201" s="144"/>
      <c r="C201" s="144"/>
      <c r="D201" s="146"/>
      <c r="E201" s="16" t="str">
        <f t="shared" si="11"/>
        <v/>
      </c>
      <c r="H201" s="382" t="str">
        <f t="shared" si="12"/>
        <v/>
      </c>
      <c r="I201" s="382" t="str">
        <f t="shared" si="13"/>
        <v/>
      </c>
    </row>
    <row r="202" spans="1:9">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c r="A203" s="143">
        <v>194</v>
      </c>
      <c r="B203" s="144"/>
      <c r="C203" s="144"/>
      <c r="D203" s="146"/>
      <c r="E203" s="16" t="str">
        <f t="shared" si="14"/>
        <v/>
      </c>
      <c r="H203" s="382" t="str">
        <f t="shared" si="15"/>
        <v/>
      </c>
      <c r="I203" s="382" t="str">
        <f t="shared" si="16"/>
        <v/>
      </c>
    </row>
    <row r="204" spans="1:9">
      <c r="A204" s="143">
        <v>195</v>
      </c>
      <c r="B204" s="144"/>
      <c r="C204" s="144"/>
      <c r="D204" s="146"/>
      <c r="E204" s="16" t="str">
        <f t="shared" si="14"/>
        <v/>
      </c>
      <c r="H204" s="382" t="str">
        <f t="shared" si="15"/>
        <v/>
      </c>
      <c r="I204" s="382" t="str">
        <f t="shared" si="16"/>
        <v/>
      </c>
    </row>
    <row r="205" spans="1:9">
      <c r="A205" s="143">
        <v>196</v>
      </c>
      <c r="B205" s="144"/>
      <c r="C205" s="144"/>
      <c r="D205" s="146"/>
      <c r="E205" s="16" t="str">
        <f t="shared" si="14"/>
        <v/>
      </c>
      <c r="H205" s="382" t="str">
        <f t="shared" si="15"/>
        <v/>
      </c>
      <c r="I205" s="382" t="str">
        <f t="shared" si="16"/>
        <v/>
      </c>
    </row>
    <row r="206" spans="1:9">
      <c r="A206" s="143">
        <v>197</v>
      </c>
      <c r="B206" s="144"/>
      <c r="C206" s="144"/>
      <c r="D206" s="146"/>
      <c r="E206" s="16" t="str">
        <f t="shared" si="14"/>
        <v/>
      </c>
      <c r="H206" s="382" t="str">
        <f t="shared" si="15"/>
        <v/>
      </c>
      <c r="I206" s="382" t="str">
        <f t="shared" si="16"/>
        <v/>
      </c>
    </row>
    <row r="207" spans="1:9">
      <c r="A207" s="143">
        <v>198</v>
      </c>
      <c r="B207" s="144"/>
      <c r="C207" s="144"/>
      <c r="D207" s="146"/>
      <c r="E207" s="16" t="str">
        <f t="shared" si="14"/>
        <v/>
      </c>
      <c r="H207" s="382" t="str">
        <f t="shared" si="15"/>
        <v/>
      </c>
      <c r="I207" s="382" t="str">
        <f t="shared" si="16"/>
        <v/>
      </c>
    </row>
    <row r="208" spans="1:9">
      <c r="A208" s="143">
        <v>199</v>
      </c>
      <c r="B208" s="144"/>
      <c r="C208" s="144"/>
      <c r="D208" s="146"/>
      <c r="E208" s="16" t="str">
        <f t="shared" si="14"/>
        <v/>
      </c>
      <c r="H208" s="382" t="str">
        <f t="shared" si="15"/>
        <v/>
      </c>
      <c r="I208" s="382" t="str">
        <f t="shared" si="16"/>
        <v/>
      </c>
    </row>
    <row r="209" spans="1:9">
      <c r="A209" s="143">
        <v>200</v>
      </c>
      <c r="B209" s="144"/>
      <c r="C209" s="144"/>
      <c r="D209" s="146"/>
      <c r="E209" s="16" t="str">
        <f t="shared" si="14"/>
        <v/>
      </c>
      <c r="H209" s="382" t="str">
        <f t="shared" si="15"/>
        <v/>
      </c>
      <c r="I209" s="382" t="str">
        <f t="shared" si="16"/>
        <v/>
      </c>
    </row>
    <row r="210" spans="1:9">
      <c r="A210" s="143">
        <v>201</v>
      </c>
      <c r="B210" s="144"/>
      <c r="C210" s="144"/>
      <c r="D210" s="146"/>
      <c r="E210" s="16" t="str">
        <f t="shared" si="14"/>
        <v/>
      </c>
      <c r="H210" s="382" t="str">
        <f t="shared" si="15"/>
        <v/>
      </c>
      <c r="I210" s="382" t="str">
        <f t="shared" si="16"/>
        <v/>
      </c>
    </row>
    <row r="211" spans="1:9">
      <c r="A211" s="143">
        <v>202</v>
      </c>
      <c r="B211" s="144"/>
      <c r="C211" s="144"/>
      <c r="D211" s="146"/>
      <c r="E211" s="16" t="str">
        <f t="shared" si="14"/>
        <v/>
      </c>
      <c r="H211" s="382" t="str">
        <f t="shared" si="15"/>
        <v/>
      </c>
      <c r="I211" s="382" t="str">
        <f t="shared" si="16"/>
        <v/>
      </c>
    </row>
    <row r="212" spans="1:9">
      <c r="A212" s="143">
        <v>203</v>
      </c>
      <c r="B212" s="144"/>
      <c r="C212" s="144"/>
      <c r="D212" s="146"/>
      <c r="E212" s="16" t="str">
        <f t="shared" si="14"/>
        <v/>
      </c>
      <c r="H212" s="382" t="str">
        <f t="shared" si="15"/>
        <v/>
      </c>
      <c r="I212" s="382" t="str">
        <f t="shared" si="16"/>
        <v/>
      </c>
    </row>
    <row r="213" spans="1:9">
      <c r="A213" s="143">
        <v>204</v>
      </c>
      <c r="B213" s="144"/>
      <c r="C213" s="144"/>
      <c r="D213" s="146"/>
      <c r="E213" s="16" t="str">
        <f t="shared" si="14"/>
        <v/>
      </c>
      <c r="H213" s="382" t="str">
        <f t="shared" si="15"/>
        <v/>
      </c>
      <c r="I213" s="382" t="str">
        <f t="shared" si="16"/>
        <v/>
      </c>
    </row>
    <row r="214" spans="1:9">
      <c r="A214" s="143">
        <v>205</v>
      </c>
      <c r="B214" s="144"/>
      <c r="C214" s="144"/>
      <c r="D214" s="146"/>
      <c r="E214" s="16" t="str">
        <f t="shared" si="14"/>
        <v/>
      </c>
      <c r="H214" s="382" t="str">
        <f t="shared" si="15"/>
        <v/>
      </c>
      <c r="I214" s="382" t="str">
        <f t="shared" si="16"/>
        <v/>
      </c>
    </row>
    <row r="215" spans="1:9">
      <c r="A215" s="143">
        <v>206</v>
      </c>
      <c r="B215" s="144"/>
      <c r="C215" s="144"/>
      <c r="D215" s="146"/>
      <c r="E215" s="16" t="str">
        <f t="shared" si="14"/>
        <v/>
      </c>
      <c r="H215" s="382" t="str">
        <f t="shared" si="15"/>
        <v/>
      </c>
      <c r="I215" s="382" t="str">
        <f t="shared" si="16"/>
        <v/>
      </c>
    </row>
    <row r="216" spans="1:9">
      <c r="A216" s="143">
        <v>207</v>
      </c>
      <c r="B216" s="144"/>
      <c r="C216" s="144"/>
      <c r="D216" s="146"/>
      <c r="E216" s="16" t="str">
        <f t="shared" si="14"/>
        <v/>
      </c>
      <c r="H216" s="382" t="str">
        <f t="shared" si="15"/>
        <v/>
      </c>
      <c r="I216" s="382" t="str">
        <f t="shared" si="16"/>
        <v/>
      </c>
    </row>
    <row r="217" spans="1:9">
      <c r="A217" s="143">
        <v>208</v>
      </c>
      <c r="B217" s="144"/>
      <c r="C217" s="144"/>
      <c r="D217" s="146"/>
      <c r="E217" s="16" t="str">
        <f t="shared" si="14"/>
        <v/>
      </c>
      <c r="H217" s="382" t="str">
        <f t="shared" si="15"/>
        <v/>
      </c>
      <c r="I217" s="382" t="str">
        <f t="shared" si="16"/>
        <v/>
      </c>
    </row>
    <row r="218" spans="1:9">
      <c r="A218" s="143">
        <v>209</v>
      </c>
      <c r="B218" s="144"/>
      <c r="C218" s="144"/>
      <c r="D218" s="146"/>
      <c r="E218" s="16" t="str">
        <f t="shared" si="14"/>
        <v/>
      </c>
      <c r="H218" s="382" t="str">
        <f t="shared" si="15"/>
        <v/>
      </c>
      <c r="I218" s="382" t="str">
        <f t="shared" si="16"/>
        <v/>
      </c>
    </row>
    <row r="219" spans="1:9">
      <c r="A219" s="143">
        <v>210</v>
      </c>
      <c r="B219" s="144"/>
      <c r="C219" s="144"/>
      <c r="D219" s="146"/>
      <c r="E219" s="16" t="str">
        <f t="shared" si="14"/>
        <v/>
      </c>
      <c r="H219" s="382" t="str">
        <f t="shared" si="15"/>
        <v/>
      </c>
      <c r="I219" s="382" t="str">
        <f t="shared" si="16"/>
        <v/>
      </c>
    </row>
    <row r="220" spans="1:9">
      <c r="A220" s="143">
        <v>211</v>
      </c>
      <c r="B220" s="144"/>
      <c r="C220" s="144"/>
      <c r="D220" s="146"/>
      <c r="E220" s="16" t="str">
        <f t="shared" si="14"/>
        <v/>
      </c>
      <c r="H220" s="382" t="str">
        <f t="shared" si="15"/>
        <v/>
      </c>
      <c r="I220" s="382" t="str">
        <f t="shared" si="16"/>
        <v/>
      </c>
    </row>
    <row r="221" spans="1:9">
      <c r="A221" s="143">
        <v>212</v>
      </c>
      <c r="B221" s="144"/>
      <c r="C221" s="144"/>
      <c r="D221" s="146"/>
      <c r="E221" s="16" t="str">
        <f t="shared" si="14"/>
        <v/>
      </c>
      <c r="H221" s="382" t="str">
        <f t="shared" si="15"/>
        <v/>
      </c>
      <c r="I221" s="382" t="str">
        <f t="shared" si="16"/>
        <v/>
      </c>
    </row>
    <row r="222" spans="1:9">
      <c r="A222" s="143">
        <v>213</v>
      </c>
      <c r="B222" s="144"/>
      <c r="C222" s="144"/>
      <c r="D222" s="146"/>
      <c r="E222" s="16" t="str">
        <f t="shared" si="14"/>
        <v/>
      </c>
      <c r="H222" s="382" t="str">
        <f t="shared" si="15"/>
        <v/>
      </c>
      <c r="I222" s="382" t="str">
        <f t="shared" si="16"/>
        <v/>
      </c>
    </row>
    <row r="223" spans="1:9">
      <c r="A223" s="143">
        <v>214</v>
      </c>
      <c r="B223" s="144"/>
      <c r="C223" s="144"/>
      <c r="D223" s="146"/>
      <c r="E223" s="16" t="str">
        <f t="shared" si="14"/>
        <v/>
      </c>
      <c r="H223" s="382" t="str">
        <f t="shared" si="15"/>
        <v/>
      </c>
      <c r="I223" s="382" t="str">
        <f t="shared" si="16"/>
        <v/>
      </c>
    </row>
    <row r="224" spans="1:9">
      <c r="A224" s="143">
        <v>215</v>
      </c>
      <c r="B224" s="144"/>
      <c r="C224" s="144"/>
      <c r="D224" s="146"/>
      <c r="E224" s="16" t="str">
        <f t="shared" si="14"/>
        <v/>
      </c>
      <c r="H224" s="382" t="str">
        <f t="shared" si="15"/>
        <v/>
      </c>
      <c r="I224" s="382" t="str">
        <f t="shared" si="16"/>
        <v/>
      </c>
    </row>
    <row r="225" spans="1:9">
      <c r="A225" s="143">
        <v>216</v>
      </c>
      <c r="B225" s="144"/>
      <c r="C225" s="144"/>
      <c r="D225" s="146"/>
      <c r="E225" s="16" t="str">
        <f t="shared" si="14"/>
        <v/>
      </c>
      <c r="H225" s="382" t="str">
        <f t="shared" si="15"/>
        <v/>
      </c>
      <c r="I225" s="382" t="str">
        <f t="shared" si="16"/>
        <v/>
      </c>
    </row>
    <row r="226" spans="1:9">
      <c r="A226" s="143">
        <v>217</v>
      </c>
      <c r="B226" s="144"/>
      <c r="C226" s="144"/>
      <c r="D226" s="146"/>
      <c r="E226" s="16" t="str">
        <f t="shared" si="14"/>
        <v/>
      </c>
      <c r="H226" s="382" t="str">
        <f t="shared" si="15"/>
        <v/>
      </c>
      <c r="I226" s="382" t="str">
        <f t="shared" si="16"/>
        <v/>
      </c>
    </row>
    <row r="227" spans="1:9">
      <c r="A227" s="143">
        <v>218</v>
      </c>
      <c r="B227" s="144"/>
      <c r="C227" s="144"/>
      <c r="D227" s="146"/>
      <c r="E227" s="16" t="str">
        <f t="shared" si="14"/>
        <v/>
      </c>
      <c r="H227" s="382" t="str">
        <f t="shared" si="15"/>
        <v/>
      </c>
      <c r="I227" s="382" t="str">
        <f t="shared" si="16"/>
        <v/>
      </c>
    </row>
    <row r="228" spans="1:9">
      <c r="A228" s="143">
        <v>219</v>
      </c>
      <c r="B228" s="144"/>
      <c r="C228" s="144"/>
      <c r="D228" s="146"/>
      <c r="E228" s="16" t="str">
        <f t="shared" si="14"/>
        <v/>
      </c>
      <c r="H228" s="382" t="str">
        <f t="shared" si="15"/>
        <v/>
      </c>
      <c r="I228" s="382" t="str">
        <f t="shared" si="16"/>
        <v/>
      </c>
    </row>
    <row r="229" spans="1:9">
      <c r="A229" s="143">
        <v>220</v>
      </c>
      <c r="B229" s="144"/>
      <c r="C229" s="144"/>
      <c r="D229" s="146"/>
      <c r="E229" s="16" t="str">
        <f t="shared" si="14"/>
        <v/>
      </c>
      <c r="H229" s="382" t="str">
        <f t="shared" si="15"/>
        <v/>
      </c>
      <c r="I229" s="382" t="str">
        <f t="shared" si="16"/>
        <v/>
      </c>
    </row>
    <row r="230" spans="1:9">
      <c r="A230" s="143">
        <v>221</v>
      </c>
      <c r="B230" s="144"/>
      <c r="C230" s="144"/>
      <c r="D230" s="146"/>
      <c r="E230" s="16" t="str">
        <f t="shared" si="14"/>
        <v/>
      </c>
      <c r="H230" s="382" t="str">
        <f t="shared" si="15"/>
        <v/>
      </c>
      <c r="I230" s="382" t="str">
        <f t="shared" si="16"/>
        <v/>
      </c>
    </row>
    <row r="231" spans="1:9">
      <c r="A231" s="143">
        <v>222</v>
      </c>
      <c r="B231" s="144"/>
      <c r="C231" s="144"/>
      <c r="D231" s="146"/>
      <c r="E231" s="16" t="str">
        <f t="shared" si="14"/>
        <v/>
      </c>
      <c r="H231" s="382" t="str">
        <f t="shared" si="15"/>
        <v/>
      </c>
      <c r="I231" s="382" t="str">
        <f t="shared" si="16"/>
        <v/>
      </c>
    </row>
    <row r="232" spans="1:9">
      <c r="A232" s="143">
        <v>223</v>
      </c>
      <c r="B232" s="144"/>
      <c r="C232" s="144"/>
      <c r="D232" s="146"/>
      <c r="E232" s="16" t="str">
        <f t="shared" si="14"/>
        <v/>
      </c>
      <c r="H232" s="382" t="str">
        <f t="shared" si="15"/>
        <v/>
      </c>
      <c r="I232" s="382" t="str">
        <f t="shared" si="16"/>
        <v/>
      </c>
    </row>
    <row r="233" spans="1:9">
      <c r="A233" s="143">
        <v>224</v>
      </c>
      <c r="B233" s="144"/>
      <c r="C233" s="144"/>
      <c r="D233" s="146"/>
      <c r="E233" s="16" t="str">
        <f t="shared" si="14"/>
        <v/>
      </c>
      <c r="H233" s="382" t="str">
        <f t="shared" si="15"/>
        <v/>
      </c>
      <c r="I233" s="382" t="str">
        <f t="shared" si="16"/>
        <v/>
      </c>
    </row>
    <row r="234" spans="1:9">
      <c r="A234" s="143">
        <v>225</v>
      </c>
      <c r="B234" s="144"/>
      <c r="C234" s="144"/>
      <c r="D234" s="146"/>
      <c r="E234" s="16" t="str">
        <f t="shared" si="14"/>
        <v/>
      </c>
      <c r="H234" s="382" t="str">
        <f t="shared" si="15"/>
        <v/>
      </c>
      <c r="I234" s="382" t="str">
        <f t="shared" si="16"/>
        <v/>
      </c>
    </row>
    <row r="235" spans="1:9">
      <c r="A235" s="143">
        <v>226</v>
      </c>
      <c r="B235" s="144"/>
      <c r="C235" s="144"/>
      <c r="D235" s="146"/>
      <c r="E235" s="16" t="str">
        <f t="shared" si="14"/>
        <v/>
      </c>
      <c r="H235" s="382" t="str">
        <f t="shared" si="15"/>
        <v/>
      </c>
      <c r="I235" s="382" t="str">
        <f t="shared" si="16"/>
        <v/>
      </c>
    </row>
    <row r="236" spans="1:9">
      <c r="A236" s="143">
        <v>227</v>
      </c>
      <c r="B236" s="144"/>
      <c r="C236" s="144"/>
      <c r="D236" s="146"/>
      <c r="E236" s="16" t="str">
        <f t="shared" si="14"/>
        <v/>
      </c>
      <c r="H236" s="382" t="str">
        <f t="shared" si="15"/>
        <v/>
      </c>
      <c r="I236" s="382" t="str">
        <f t="shared" si="16"/>
        <v/>
      </c>
    </row>
    <row r="237" spans="1:9">
      <c r="A237" s="143">
        <v>228</v>
      </c>
      <c r="B237" s="144"/>
      <c r="C237" s="144"/>
      <c r="D237" s="146"/>
      <c r="E237" s="16" t="str">
        <f t="shared" si="14"/>
        <v/>
      </c>
      <c r="H237" s="382" t="str">
        <f t="shared" si="15"/>
        <v/>
      </c>
      <c r="I237" s="382" t="str">
        <f t="shared" si="16"/>
        <v/>
      </c>
    </row>
    <row r="238" spans="1:9">
      <c r="A238" s="143">
        <v>229</v>
      </c>
      <c r="B238" s="144"/>
      <c r="C238" s="144"/>
      <c r="D238" s="146"/>
      <c r="E238" s="16" t="str">
        <f t="shared" si="14"/>
        <v/>
      </c>
      <c r="H238" s="382" t="str">
        <f t="shared" si="15"/>
        <v/>
      </c>
      <c r="I238" s="382" t="str">
        <f t="shared" si="16"/>
        <v/>
      </c>
    </row>
    <row r="239" spans="1:9">
      <c r="A239" s="143">
        <v>230</v>
      </c>
      <c r="B239" s="144"/>
      <c r="C239" s="144"/>
      <c r="D239" s="146"/>
      <c r="E239" s="16" t="str">
        <f t="shared" si="14"/>
        <v/>
      </c>
      <c r="H239" s="382" t="str">
        <f t="shared" si="15"/>
        <v/>
      </c>
      <c r="I239" s="382" t="str">
        <f t="shared" si="16"/>
        <v/>
      </c>
    </row>
    <row r="240" spans="1:9">
      <c r="A240" s="143">
        <v>231</v>
      </c>
      <c r="B240" s="144"/>
      <c r="C240" s="144"/>
      <c r="D240" s="146"/>
      <c r="E240" s="16" t="str">
        <f t="shared" si="14"/>
        <v/>
      </c>
      <c r="H240" s="382" t="str">
        <f t="shared" si="15"/>
        <v/>
      </c>
      <c r="I240" s="382" t="str">
        <f t="shared" si="16"/>
        <v/>
      </c>
    </row>
    <row r="241" spans="1:9">
      <c r="A241" s="143">
        <v>232</v>
      </c>
      <c r="B241" s="144"/>
      <c r="C241" s="144"/>
      <c r="D241" s="146"/>
      <c r="E241" s="16" t="str">
        <f t="shared" si="14"/>
        <v/>
      </c>
      <c r="H241" s="382" t="str">
        <f t="shared" si="15"/>
        <v/>
      </c>
      <c r="I241" s="382" t="str">
        <f t="shared" si="16"/>
        <v/>
      </c>
    </row>
    <row r="242" spans="1:9">
      <c r="A242" s="143">
        <v>233</v>
      </c>
      <c r="B242" s="144"/>
      <c r="C242" s="144"/>
      <c r="D242" s="146"/>
      <c r="E242" s="16" t="str">
        <f t="shared" si="14"/>
        <v/>
      </c>
      <c r="H242" s="382" t="str">
        <f t="shared" si="15"/>
        <v/>
      </c>
      <c r="I242" s="382" t="str">
        <f t="shared" si="16"/>
        <v/>
      </c>
    </row>
    <row r="243" spans="1:9">
      <c r="A243" s="143">
        <v>234</v>
      </c>
      <c r="B243" s="144"/>
      <c r="C243" s="144"/>
      <c r="D243" s="146"/>
      <c r="E243" s="16" t="str">
        <f t="shared" si="14"/>
        <v/>
      </c>
      <c r="H243" s="382" t="str">
        <f t="shared" si="15"/>
        <v/>
      </c>
      <c r="I243" s="382" t="str">
        <f t="shared" si="16"/>
        <v/>
      </c>
    </row>
    <row r="244" spans="1:9">
      <c r="A244" s="143">
        <v>235</v>
      </c>
      <c r="B244" s="144"/>
      <c r="C244" s="144"/>
      <c r="D244" s="146"/>
      <c r="E244" s="16" t="str">
        <f t="shared" si="14"/>
        <v/>
      </c>
      <c r="H244" s="382" t="str">
        <f t="shared" si="15"/>
        <v/>
      </c>
      <c r="I244" s="382" t="str">
        <f t="shared" si="16"/>
        <v/>
      </c>
    </row>
    <row r="245" spans="1:9">
      <c r="A245" s="143">
        <v>236</v>
      </c>
      <c r="B245" s="144"/>
      <c r="C245" s="144"/>
      <c r="D245" s="146"/>
      <c r="E245" s="16" t="str">
        <f t="shared" si="14"/>
        <v/>
      </c>
      <c r="H245" s="382" t="str">
        <f t="shared" si="15"/>
        <v/>
      </c>
      <c r="I245" s="382" t="str">
        <f t="shared" si="16"/>
        <v/>
      </c>
    </row>
    <row r="246" spans="1:9">
      <c r="A246" s="143">
        <v>237</v>
      </c>
      <c r="B246" s="144"/>
      <c r="C246" s="144"/>
      <c r="D246" s="146"/>
      <c r="E246" s="16" t="str">
        <f t="shared" si="14"/>
        <v/>
      </c>
      <c r="H246" s="382" t="str">
        <f t="shared" si="15"/>
        <v/>
      </c>
      <c r="I246" s="382" t="str">
        <f t="shared" si="16"/>
        <v/>
      </c>
    </row>
    <row r="247" spans="1:9">
      <c r="A247" s="143">
        <v>238</v>
      </c>
      <c r="B247" s="144"/>
      <c r="C247" s="144"/>
      <c r="D247" s="146"/>
      <c r="E247" s="16" t="str">
        <f t="shared" si="14"/>
        <v/>
      </c>
      <c r="H247" s="382" t="str">
        <f t="shared" si="15"/>
        <v/>
      </c>
      <c r="I247" s="382" t="str">
        <f t="shared" si="16"/>
        <v/>
      </c>
    </row>
    <row r="248" spans="1:9">
      <c r="A248" s="143">
        <v>239</v>
      </c>
      <c r="B248" s="144"/>
      <c r="C248" s="144"/>
      <c r="D248" s="146"/>
      <c r="E248" s="16" t="str">
        <f t="shared" si="14"/>
        <v/>
      </c>
      <c r="H248" s="382" t="str">
        <f t="shared" si="15"/>
        <v/>
      </c>
      <c r="I248" s="382" t="str">
        <f t="shared" si="16"/>
        <v/>
      </c>
    </row>
    <row r="249" spans="1:9">
      <c r="A249" s="143">
        <v>240</v>
      </c>
      <c r="B249" s="144"/>
      <c r="C249" s="144"/>
      <c r="D249" s="146"/>
      <c r="E249" s="16" t="str">
        <f t="shared" si="14"/>
        <v/>
      </c>
      <c r="H249" s="382" t="str">
        <f t="shared" si="15"/>
        <v/>
      </c>
      <c r="I249" s="382" t="str">
        <f t="shared" si="16"/>
        <v/>
      </c>
    </row>
    <row r="250" spans="1:9">
      <c r="A250" s="143">
        <v>241</v>
      </c>
      <c r="B250" s="144"/>
      <c r="C250" s="144"/>
      <c r="D250" s="146"/>
      <c r="E250" s="16" t="str">
        <f t="shared" si="14"/>
        <v/>
      </c>
      <c r="H250" s="382" t="str">
        <f t="shared" si="15"/>
        <v/>
      </c>
      <c r="I250" s="382" t="str">
        <f t="shared" si="16"/>
        <v/>
      </c>
    </row>
    <row r="251" spans="1:9">
      <c r="A251" s="143">
        <v>242</v>
      </c>
      <c r="B251" s="144"/>
      <c r="C251" s="144"/>
      <c r="D251" s="146"/>
      <c r="E251" s="16" t="str">
        <f t="shared" si="14"/>
        <v/>
      </c>
      <c r="H251" s="382" t="str">
        <f t="shared" si="15"/>
        <v/>
      </c>
      <c r="I251" s="382" t="str">
        <f t="shared" si="16"/>
        <v/>
      </c>
    </row>
    <row r="252" spans="1:9">
      <c r="A252" s="143">
        <v>243</v>
      </c>
      <c r="B252" s="144"/>
      <c r="C252" s="144"/>
      <c r="D252" s="146"/>
      <c r="E252" s="16" t="str">
        <f t="shared" si="14"/>
        <v/>
      </c>
      <c r="H252" s="382" t="str">
        <f t="shared" si="15"/>
        <v/>
      </c>
      <c r="I252" s="382" t="str">
        <f t="shared" si="16"/>
        <v/>
      </c>
    </row>
    <row r="253" spans="1:9">
      <c r="A253" s="143">
        <v>244</v>
      </c>
      <c r="B253" s="144"/>
      <c r="C253" s="144"/>
      <c r="D253" s="146"/>
      <c r="E253" s="16" t="str">
        <f t="shared" si="14"/>
        <v/>
      </c>
      <c r="H253" s="382" t="str">
        <f t="shared" si="15"/>
        <v/>
      </c>
      <c r="I253" s="382" t="str">
        <f t="shared" si="16"/>
        <v/>
      </c>
    </row>
    <row r="254" spans="1:9">
      <c r="A254" s="143">
        <v>245</v>
      </c>
      <c r="B254" s="144"/>
      <c r="C254" s="144"/>
      <c r="D254" s="146"/>
      <c r="E254" s="16" t="str">
        <f t="shared" si="14"/>
        <v/>
      </c>
      <c r="H254" s="382" t="str">
        <f t="shared" si="15"/>
        <v/>
      </c>
      <c r="I254" s="382" t="str">
        <f t="shared" si="16"/>
        <v/>
      </c>
    </row>
    <row r="255" spans="1:9">
      <c r="A255" s="143">
        <v>246</v>
      </c>
      <c r="B255" s="144"/>
      <c r="C255" s="144"/>
      <c r="D255" s="146"/>
      <c r="E255" s="16" t="str">
        <f t="shared" si="14"/>
        <v/>
      </c>
      <c r="H255" s="382" t="str">
        <f t="shared" si="15"/>
        <v/>
      </c>
      <c r="I255" s="382" t="str">
        <f t="shared" si="16"/>
        <v/>
      </c>
    </row>
    <row r="256" spans="1:9">
      <c r="A256" s="143">
        <v>247</v>
      </c>
      <c r="B256" s="144"/>
      <c r="C256" s="144"/>
      <c r="D256" s="146"/>
      <c r="E256" s="16" t="str">
        <f t="shared" si="14"/>
        <v/>
      </c>
      <c r="H256" s="382" t="str">
        <f t="shared" si="15"/>
        <v/>
      </c>
      <c r="I256" s="382" t="str">
        <f t="shared" si="16"/>
        <v/>
      </c>
    </row>
    <row r="257" spans="1:9">
      <c r="A257" s="143">
        <v>248</v>
      </c>
      <c r="B257" s="144"/>
      <c r="C257" s="144"/>
      <c r="D257" s="146"/>
      <c r="E257" s="16" t="str">
        <f t="shared" si="14"/>
        <v/>
      </c>
      <c r="H257" s="382" t="str">
        <f t="shared" si="15"/>
        <v/>
      </c>
      <c r="I257" s="382" t="str">
        <f t="shared" si="16"/>
        <v/>
      </c>
    </row>
    <row r="258" spans="1:9">
      <c r="A258" s="143">
        <v>249</v>
      </c>
      <c r="B258" s="144"/>
      <c r="C258" s="144"/>
      <c r="D258" s="146"/>
      <c r="E258" s="16" t="str">
        <f t="shared" si="14"/>
        <v/>
      </c>
      <c r="H258" s="382" t="str">
        <f t="shared" si="15"/>
        <v/>
      </c>
      <c r="I258" s="382" t="str">
        <f t="shared" si="16"/>
        <v/>
      </c>
    </row>
    <row r="259" spans="1:9">
      <c r="A259" s="143">
        <v>250</v>
      </c>
      <c r="B259" s="144"/>
      <c r="C259" s="144"/>
      <c r="D259" s="146"/>
      <c r="E259" s="16" t="str">
        <f t="shared" si="14"/>
        <v/>
      </c>
      <c r="H259" s="382" t="str">
        <f t="shared" si="15"/>
        <v/>
      </c>
      <c r="I259" s="382" t="str">
        <f t="shared" si="16"/>
        <v/>
      </c>
    </row>
  </sheetData>
  <sheetProtection algorithmName="SHA-512" hashValue="3vjB91FUDm3qNJ//UiRN53w61WPKnv/Za7fZFMAb94KWWPqpfWtUMi6OEOHR6nkfRDx/wHETH14GvWJCbT1X6Q==" saltValue="NG91GWFtcxcdh0xFvuN87g=="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topLeftCell="A10" zoomScale="85" zoomScaleNormal="85" workbookViewId="0">
      <selection activeCell="D17" sqref="D17"/>
    </sheetView>
  </sheetViews>
  <sheetFormatPr defaultColWidth="9.08984375" defaultRowHeight="15.5"/>
  <cols>
    <col min="1" max="1" width="5.6328125" style="60" customWidth="1"/>
    <col min="2" max="2" width="35.6328125" style="64" customWidth="1"/>
    <col min="3" max="3" width="19.90625" style="64" customWidth="1"/>
    <col min="4" max="4" width="45.08984375" style="64" customWidth="1"/>
    <col min="5" max="5" width="10.6328125" style="69" customWidth="1"/>
    <col min="6" max="6" width="17.6328125" style="64" customWidth="1"/>
    <col min="7" max="7" width="9.08984375" style="71" hidden="1" customWidth="1"/>
    <col min="8" max="8" width="9.08984375" style="64" hidden="1" customWidth="1"/>
    <col min="9" max="14" width="17.6328125" style="64" hidden="1" customWidth="1"/>
    <col min="15" max="18" width="9.08984375" style="64" customWidth="1"/>
    <col min="19" max="16384" width="9.08984375" style="64"/>
  </cols>
  <sheetData>
    <row r="1" spans="1:14" s="60" customFormat="1">
      <c r="A1" s="59" t="s">
        <v>483</v>
      </c>
      <c r="E1" s="61"/>
      <c r="F1" s="63"/>
      <c r="G1" s="289"/>
      <c r="I1" s="63"/>
      <c r="J1" s="63"/>
      <c r="K1" s="63"/>
      <c r="L1" s="63"/>
      <c r="M1" s="63"/>
      <c r="N1" s="63"/>
    </row>
    <row r="2" spans="1:14" s="60" customFormat="1">
      <c r="A2" s="346" t="str">
        <f>IF(ISBLANK(facultate), IF(ISBLANK(departament),"","Departament " &amp; departament), "Facultatea " &amp; facultate)</f>
        <v>Facultatea Arhitectură și Urbanism</v>
      </c>
      <c r="E2" s="61"/>
      <c r="F2" s="63"/>
      <c r="G2" s="289"/>
      <c r="I2" s="63"/>
      <c r="J2" s="63"/>
      <c r="K2" s="63"/>
      <c r="L2" s="63"/>
      <c r="M2" s="63"/>
      <c r="N2" s="63"/>
    </row>
    <row r="3" spans="1:14" s="60" customFormat="1">
      <c r="A3" s="346" t="str">
        <f>IF(ISBLANK(departament),"","Departamentul " &amp; departament)</f>
        <v>Departamentul Arhitectură</v>
      </c>
      <c r="E3" s="61"/>
      <c r="F3" s="63"/>
      <c r="G3" s="289"/>
      <c r="I3" s="63"/>
      <c r="J3" s="63"/>
      <c r="K3" s="63"/>
      <c r="L3" s="63"/>
      <c r="M3" s="63"/>
      <c r="N3" s="63"/>
    </row>
    <row r="4" spans="1:14">
      <c r="A4" s="554" t="s">
        <v>905</v>
      </c>
      <c r="B4" s="554"/>
      <c r="C4" s="554"/>
      <c r="D4" s="554"/>
      <c r="E4" s="554"/>
      <c r="F4" s="554"/>
      <c r="G4" s="291"/>
    </row>
    <row r="5" spans="1:14">
      <c r="A5" s="554" t="s">
        <v>980</v>
      </c>
      <c r="B5" s="554"/>
      <c r="C5" s="554"/>
      <c r="D5" s="554"/>
      <c r="E5" s="554"/>
      <c r="F5" s="554"/>
    </row>
    <row r="6" spans="1:14" ht="13.5" customHeight="1">
      <c r="E6" s="64"/>
      <c r="F6" s="347" t="str">
        <f>CONCATENATE(functie," ",nume_candidat)</f>
        <v>Șef de lucrări Cristina-Maria POVIAN</v>
      </c>
      <c r="I6" s="347"/>
      <c r="J6" s="347"/>
      <c r="K6" s="347"/>
      <c r="L6" s="347"/>
      <c r="M6" s="347"/>
      <c r="N6" s="347"/>
    </row>
    <row r="7" spans="1:14" ht="18.75" customHeight="1">
      <c r="A7" s="551" t="s">
        <v>338</v>
      </c>
      <c r="B7" s="551" t="s">
        <v>1048</v>
      </c>
      <c r="C7" s="551" t="s">
        <v>981</v>
      </c>
      <c r="D7" s="551" t="s">
        <v>460</v>
      </c>
      <c r="E7" s="557" t="s">
        <v>2</v>
      </c>
      <c r="F7" s="612" t="s">
        <v>544</v>
      </c>
      <c r="G7" s="558" t="s">
        <v>541</v>
      </c>
      <c r="H7" s="559" t="s">
        <v>551</v>
      </c>
      <c r="I7" s="552" t="s">
        <v>984</v>
      </c>
      <c r="J7" s="552" t="s">
        <v>985</v>
      </c>
      <c r="K7" s="552" t="s">
        <v>986</v>
      </c>
      <c r="L7" s="552" t="s">
        <v>987</v>
      </c>
      <c r="M7" s="552" t="s">
        <v>988</v>
      </c>
      <c r="N7" s="552" t="s">
        <v>989</v>
      </c>
    </row>
    <row r="8" spans="1:14" ht="46.5" customHeight="1">
      <c r="A8" s="551"/>
      <c r="B8" s="551"/>
      <c r="C8" s="551"/>
      <c r="D8" s="551"/>
      <c r="E8" s="557"/>
      <c r="F8" s="613"/>
      <c r="G8" s="558"/>
      <c r="H8" s="559"/>
      <c r="I8" s="553"/>
      <c r="J8" s="553"/>
      <c r="K8" s="553"/>
      <c r="L8" s="553"/>
      <c r="M8" s="553"/>
      <c r="N8" s="553"/>
    </row>
    <row r="9" spans="1:14">
      <c r="A9" s="88"/>
      <c r="B9" s="65"/>
      <c r="C9" s="65"/>
      <c r="D9" s="65"/>
      <c r="E9" s="30"/>
      <c r="F9" s="148">
        <f>SUMIF(F10:F1010,"&gt;0")</f>
        <v>78</v>
      </c>
      <c r="G9" s="298"/>
      <c r="I9" s="148">
        <f t="shared" ref="I9:N9" si="0">SUMIF(I10:I1108,"&gt;0")</f>
        <v>0</v>
      </c>
      <c r="J9" s="148">
        <f t="shared" si="0"/>
        <v>0</v>
      </c>
      <c r="K9" s="148">
        <f t="shared" si="0"/>
        <v>28</v>
      </c>
      <c r="L9" s="148">
        <f t="shared" si="0"/>
        <v>0</v>
      </c>
      <c r="M9" s="148">
        <f t="shared" si="0"/>
        <v>12</v>
      </c>
      <c r="N9" s="148">
        <f t="shared" si="0"/>
        <v>38</v>
      </c>
    </row>
    <row r="10" spans="1:14" ht="16" thickBot="1">
      <c r="A10" s="37">
        <v>1</v>
      </c>
      <c r="B10" s="7" t="s">
        <v>1419</v>
      </c>
      <c r="C10" s="216">
        <v>2</v>
      </c>
      <c r="D10" s="7" t="s">
        <v>986</v>
      </c>
      <c r="E10" s="505">
        <v>2020</v>
      </c>
      <c r="F10" s="16">
        <f t="shared" ref="F10:F73" si="1">IF(OR($B10="",$C10="",,,$E10&lt;an_initial,$E10&gt;an_final,),"",HLOOKUP(D10,ii9punctaje,2,FALSE) * C10)</f>
        <v>8</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0</v>
      </c>
      <c r="J10" s="382">
        <f t="shared" ref="J10:J73" si="5">IF(OR($B10="",$C10="",,,$E10&lt;an_initial,$E10&gt;an_final,),"",HLOOKUP(D10,ii9punctaje,2,FALSE)*C10*COUNTIF(D10,$J$7))</f>
        <v>0</v>
      </c>
      <c r="K10" s="382">
        <f t="shared" ref="K10:K73" si="6">IF(OR($B10="",$C10="",,,$E10&lt;an_initial,$E10&gt;an_final,),"",HLOOKUP(D10,ii9punctaje,2,FALSE)*C10*COUNTIF(D10,$K$7))</f>
        <v>8</v>
      </c>
      <c r="L10" s="382">
        <f t="shared" ref="L10:L73" si="7">IF(OR($B10="",$C10="",,,$E10&lt;an_initial,$E10&gt;an_final,),"",HLOOKUP(D10,ii9punctaje,2,FALSE)*C10*COUNTIF(D10,$L$7))</f>
        <v>0</v>
      </c>
      <c r="M10" s="382">
        <f t="shared" ref="M10:M73" si="8">IF(OR($B10="",$C10="",,,$E10&lt;an_initial,$E10&gt;an_final,),"",HLOOKUP(D10,ii9punctaje,2,FALSE)*C10*COUNTIF(D10,$M$7))</f>
        <v>0</v>
      </c>
      <c r="N10" s="382">
        <f t="shared" ref="N10:N73" si="9">IF(OR($B10="",$C10="",,,$E10&lt;an_initial,$E10&gt;an_final,),"",HLOOKUP(D10,ii9punctaje,2,FALSE)*C10*COUNTIF(D10,$N$7))</f>
        <v>0</v>
      </c>
    </row>
    <row r="11" spans="1:14" ht="47" thickBot="1">
      <c r="A11" s="37">
        <v>2</v>
      </c>
      <c r="B11" s="525" t="s">
        <v>1402</v>
      </c>
      <c r="C11" s="216">
        <v>2</v>
      </c>
      <c r="D11" s="7" t="s">
        <v>989</v>
      </c>
      <c r="E11" s="505">
        <v>2018</v>
      </c>
      <c r="F11" s="16">
        <f t="shared" si="1"/>
        <v>4</v>
      </c>
      <c r="G11" s="349" t="b">
        <f t="shared" si="2"/>
        <v>0</v>
      </c>
      <c r="H11" s="350">
        <f t="shared" si="3"/>
        <v>2</v>
      </c>
      <c r="I11" s="382">
        <f t="shared" si="4"/>
        <v>0</v>
      </c>
      <c r="J11" s="382">
        <f t="shared" si="5"/>
        <v>0</v>
      </c>
      <c r="K11" s="382">
        <f t="shared" si="6"/>
        <v>0</v>
      </c>
      <c r="L11" s="382">
        <f t="shared" si="7"/>
        <v>0</v>
      </c>
      <c r="M11" s="382">
        <f t="shared" si="8"/>
        <v>0</v>
      </c>
      <c r="N11" s="382">
        <f t="shared" si="9"/>
        <v>4</v>
      </c>
    </row>
    <row r="12" spans="1:14" ht="31.5" thickBot="1">
      <c r="A12" s="37">
        <v>3</v>
      </c>
      <c r="B12" s="525" t="s">
        <v>1403</v>
      </c>
      <c r="C12" s="216">
        <v>4</v>
      </c>
      <c r="D12" s="7" t="s">
        <v>989</v>
      </c>
      <c r="E12" s="505">
        <v>2018</v>
      </c>
      <c r="F12" s="16">
        <f t="shared" si="1"/>
        <v>8</v>
      </c>
      <c r="G12" s="349" t="b">
        <f t="shared" si="2"/>
        <v>0</v>
      </c>
      <c r="H12" s="350">
        <f t="shared" si="3"/>
        <v>1</v>
      </c>
      <c r="I12" s="382">
        <f t="shared" si="4"/>
        <v>0</v>
      </c>
      <c r="J12" s="382">
        <f t="shared" si="5"/>
        <v>0</v>
      </c>
      <c r="K12" s="382">
        <f t="shared" si="6"/>
        <v>0</v>
      </c>
      <c r="L12" s="382">
        <f t="shared" si="7"/>
        <v>0</v>
      </c>
      <c r="M12" s="382">
        <f t="shared" si="8"/>
        <v>0</v>
      </c>
      <c r="N12" s="382">
        <f t="shared" si="9"/>
        <v>8</v>
      </c>
    </row>
    <row r="13" spans="1:14" ht="31.5" thickBot="1">
      <c r="A13" s="37">
        <v>4</v>
      </c>
      <c r="B13" s="525" t="s">
        <v>1404</v>
      </c>
      <c r="C13" s="216">
        <v>4</v>
      </c>
      <c r="D13" s="6" t="s">
        <v>989</v>
      </c>
      <c r="E13" s="216">
        <v>2019</v>
      </c>
      <c r="F13" s="16">
        <f t="shared" si="1"/>
        <v>8</v>
      </c>
      <c r="G13" s="349" t="b">
        <f t="shared" si="2"/>
        <v>0</v>
      </c>
      <c r="H13" s="350">
        <f t="shared" si="3"/>
        <v>1</v>
      </c>
      <c r="I13" s="382">
        <f t="shared" si="4"/>
        <v>0</v>
      </c>
      <c r="J13" s="382">
        <f t="shared" si="5"/>
        <v>0</v>
      </c>
      <c r="K13" s="382">
        <f t="shared" si="6"/>
        <v>0</v>
      </c>
      <c r="L13" s="382">
        <f t="shared" si="7"/>
        <v>0</v>
      </c>
      <c r="M13" s="382">
        <f t="shared" si="8"/>
        <v>0</v>
      </c>
      <c r="N13" s="382">
        <f t="shared" si="9"/>
        <v>8</v>
      </c>
    </row>
    <row r="14" spans="1:14" ht="31.5" thickBot="1">
      <c r="A14" s="37">
        <v>5</v>
      </c>
      <c r="B14" s="525" t="s">
        <v>1405</v>
      </c>
      <c r="C14" s="216">
        <v>5</v>
      </c>
      <c r="D14" s="6" t="s">
        <v>989</v>
      </c>
      <c r="E14" s="216">
        <v>2020</v>
      </c>
      <c r="F14" s="16">
        <f t="shared" si="1"/>
        <v>10</v>
      </c>
      <c r="G14" s="349" t="b">
        <f t="shared" si="2"/>
        <v>0</v>
      </c>
      <c r="H14" s="350">
        <f t="shared" si="3"/>
        <v>1</v>
      </c>
      <c r="I14" s="382">
        <f t="shared" si="4"/>
        <v>0</v>
      </c>
      <c r="J14" s="382">
        <f t="shared" si="5"/>
        <v>0</v>
      </c>
      <c r="K14" s="382">
        <f t="shared" si="6"/>
        <v>0</v>
      </c>
      <c r="L14" s="382">
        <f t="shared" si="7"/>
        <v>0</v>
      </c>
      <c r="M14" s="382">
        <f t="shared" si="8"/>
        <v>0</v>
      </c>
      <c r="N14" s="382">
        <f t="shared" si="9"/>
        <v>10</v>
      </c>
    </row>
    <row r="15" spans="1:14" ht="31.5" thickBot="1">
      <c r="A15" s="37">
        <v>6</v>
      </c>
      <c r="B15" s="525" t="s">
        <v>1406</v>
      </c>
      <c r="C15" s="216">
        <v>4</v>
      </c>
      <c r="D15" s="6" t="s">
        <v>989</v>
      </c>
      <c r="E15" s="216">
        <v>2021</v>
      </c>
      <c r="F15" s="16">
        <f t="shared" si="1"/>
        <v>8</v>
      </c>
      <c r="G15" s="349" t="b">
        <f t="shared" si="2"/>
        <v>0</v>
      </c>
      <c r="H15" s="350">
        <f t="shared" si="3"/>
        <v>1</v>
      </c>
      <c r="I15" s="382">
        <f t="shared" si="4"/>
        <v>0</v>
      </c>
      <c r="J15" s="382">
        <f t="shared" si="5"/>
        <v>0</v>
      </c>
      <c r="K15" s="382">
        <f t="shared" si="6"/>
        <v>0</v>
      </c>
      <c r="L15" s="382">
        <f t="shared" si="7"/>
        <v>0</v>
      </c>
      <c r="M15" s="382">
        <f t="shared" si="8"/>
        <v>0</v>
      </c>
      <c r="N15" s="382">
        <f t="shared" si="9"/>
        <v>8</v>
      </c>
    </row>
    <row r="16" spans="1:14" ht="31.5" thickBot="1">
      <c r="A16" s="37">
        <v>7</v>
      </c>
      <c r="B16" s="525" t="s">
        <v>1408</v>
      </c>
      <c r="C16" s="216">
        <v>5</v>
      </c>
      <c r="D16" s="6" t="s">
        <v>986</v>
      </c>
      <c r="E16" s="216">
        <v>2021</v>
      </c>
      <c r="F16" s="16">
        <f t="shared" si="1"/>
        <v>20</v>
      </c>
      <c r="G16" s="349" t="b">
        <f t="shared" si="2"/>
        <v>0</v>
      </c>
      <c r="H16" s="350">
        <f t="shared" si="3"/>
        <v>1</v>
      </c>
      <c r="I16" s="382">
        <f t="shared" si="4"/>
        <v>0</v>
      </c>
      <c r="J16" s="382">
        <f t="shared" si="5"/>
        <v>0</v>
      </c>
      <c r="K16" s="382">
        <f t="shared" si="6"/>
        <v>20</v>
      </c>
      <c r="L16" s="382">
        <f t="shared" si="7"/>
        <v>0</v>
      </c>
      <c r="M16" s="382">
        <f t="shared" si="8"/>
        <v>0</v>
      </c>
      <c r="N16" s="382">
        <f t="shared" si="9"/>
        <v>0</v>
      </c>
    </row>
    <row r="17" spans="1:14">
      <c r="A17" s="37">
        <v>8</v>
      </c>
      <c r="B17" s="6" t="s">
        <v>1508</v>
      </c>
      <c r="C17" s="216">
        <v>4</v>
      </c>
      <c r="D17" s="6" t="s">
        <v>988</v>
      </c>
      <c r="E17" s="216">
        <v>2021</v>
      </c>
      <c r="F17" s="16">
        <f t="shared" si="1"/>
        <v>12</v>
      </c>
      <c r="G17" s="349" t="b">
        <f t="shared" si="2"/>
        <v>0</v>
      </c>
      <c r="H17" s="350">
        <f t="shared" si="3"/>
        <v>1</v>
      </c>
      <c r="I17" s="382">
        <f t="shared" si="4"/>
        <v>0</v>
      </c>
      <c r="J17" s="382">
        <f t="shared" si="5"/>
        <v>0</v>
      </c>
      <c r="K17" s="382">
        <f t="shared" si="6"/>
        <v>0</v>
      </c>
      <c r="L17" s="382">
        <f t="shared" si="7"/>
        <v>0</v>
      </c>
      <c r="M17" s="382">
        <f t="shared" si="8"/>
        <v>12</v>
      </c>
      <c r="N17" s="382">
        <f t="shared" si="9"/>
        <v>0</v>
      </c>
    </row>
    <row r="18" spans="1:14">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vPkNZ8ibjQDF9n+xUIYOyh+yrBqdgS+PahaTYXwN8/9OJcYWfpcmO5HZjKB3Y3Z5FNipfyUoaUAFAvvtd5nyQQ==" saltValue="JorKRy+HJE0ZKj7L+0prj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zoomScale="85" zoomScaleNormal="85" workbookViewId="0">
      <selection activeCell="D10" sqref="D10"/>
    </sheetView>
  </sheetViews>
  <sheetFormatPr defaultColWidth="9.08984375" defaultRowHeight="15.5"/>
  <cols>
    <col min="1" max="1" width="5.6328125" style="60" customWidth="1"/>
    <col min="2" max="2" width="53.36328125" style="64" customWidth="1"/>
    <col min="3" max="3" width="62.36328125" style="64" customWidth="1"/>
    <col min="4" max="4" width="10.6328125" style="69" customWidth="1"/>
    <col min="5" max="5" width="17.6328125" style="64" customWidth="1"/>
    <col min="6" max="6" width="9.08984375" style="71" hidden="1" customWidth="1"/>
    <col min="7" max="7" width="9.08984375" style="64" hidden="1" customWidth="1"/>
    <col min="8" max="10" width="32.6328125" style="64" hidden="1" customWidth="1"/>
    <col min="11" max="17" width="9.08984375" style="64" customWidth="1"/>
    <col min="18" max="16384" width="9.08984375" style="64"/>
  </cols>
  <sheetData>
    <row r="1" spans="1:10" s="60" customFormat="1">
      <c r="A1" s="59" t="s">
        <v>483</v>
      </c>
      <c r="D1" s="61"/>
      <c r="E1" s="63"/>
      <c r="F1" s="289"/>
      <c r="H1" s="63"/>
      <c r="I1" s="63"/>
      <c r="J1" s="63"/>
    </row>
    <row r="2" spans="1:10" s="60" customFormat="1">
      <c r="A2" s="346" t="str">
        <f>IF(ISBLANK(facultate), IF(ISBLANK(departament),"","Departament " &amp; departament), "Facultatea " &amp; facultate)</f>
        <v>Facultatea Arhitectură și Urbanism</v>
      </c>
      <c r="D2" s="61"/>
      <c r="E2" s="63"/>
      <c r="F2" s="289"/>
      <c r="H2" s="63"/>
      <c r="I2" s="63"/>
      <c r="J2" s="63"/>
    </row>
    <row r="3" spans="1:10" s="60" customFormat="1">
      <c r="A3" s="346" t="str">
        <f>IF(ISBLANK(departament),"","Departamentul " &amp; departament)</f>
        <v>Departamentul Arhitectură</v>
      </c>
      <c r="D3" s="61"/>
      <c r="E3" s="63"/>
      <c r="F3" s="289"/>
      <c r="H3" s="63"/>
      <c r="I3" s="63"/>
      <c r="J3" s="63"/>
    </row>
    <row r="4" spans="1:10">
      <c r="A4" s="554" t="s">
        <v>905</v>
      </c>
      <c r="B4" s="554"/>
      <c r="C4" s="554"/>
      <c r="D4" s="554"/>
      <c r="E4" s="554"/>
      <c r="F4" s="291"/>
    </row>
    <row r="5" spans="1:10">
      <c r="A5" s="554" t="s">
        <v>1005</v>
      </c>
      <c r="B5" s="554"/>
      <c r="C5" s="554"/>
      <c r="D5" s="554"/>
      <c r="E5" s="554"/>
    </row>
    <row r="6" spans="1:10" ht="13.5" customHeight="1">
      <c r="D6" s="64"/>
      <c r="E6" s="347" t="str">
        <f>CONCATENATE(functie," ",nume_candidat)</f>
        <v>Șef de lucrări Cristina-Maria POVIAN</v>
      </c>
      <c r="H6" s="347"/>
      <c r="I6" s="347"/>
      <c r="J6" s="347"/>
    </row>
    <row r="7" spans="1:10" ht="18.75" customHeight="1">
      <c r="A7" s="551" t="s">
        <v>338</v>
      </c>
      <c r="B7" s="551" t="s">
        <v>1047</v>
      </c>
      <c r="C7" s="551" t="s">
        <v>816</v>
      </c>
      <c r="D7" s="557" t="s">
        <v>2</v>
      </c>
      <c r="E7" s="612" t="s">
        <v>544</v>
      </c>
      <c r="F7" s="558" t="s">
        <v>541</v>
      </c>
      <c r="G7" s="559" t="s">
        <v>551</v>
      </c>
      <c r="H7" s="623" t="s">
        <v>1234</v>
      </c>
      <c r="I7" s="625" t="s">
        <v>1235</v>
      </c>
      <c r="J7" s="625" t="s">
        <v>1236</v>
      </c>
    </row>
    <row r="8" spans="1:10" ht="46.5" customHeight="1">
      <c r="A8" s="551"/>
      <c r="B8" s="551"/>
      <c r="C8" s="551"/>
      <c r="D8" s="557"/>
      <c r="E8" s="613"/>
      <c r="F8" s="558"/>
      <c r="G8" s="559"/>
      <c r="H8" s="624"/>
      <c r="I8" s="624"/>
      <c r="J8" s="624"/>
    </row>
    <row r="9" spans="1:10">
      <c r="A9" s="88"/>
      <c r="B9" s="65"/>
      <c r="C9" s="65"/>
      <c r="D9" s="30"/>
      <c r="E9" s="148">
        <f>SUMIF(E10:E1010,"&gt;0")</f>
        <v>0</v>
      </c>
      <c r="F9" s="298"/>
      <c r="H9" s="148">
        <f>E9-I9-J9</f>
        <v>0</v>
      </c>
      <c r="I9" s="148">
        <f>SUMIF(I10:I1108,"&gt;0")</f>
        <v>0</v>
      </c>
      <c r="J9" s="148">
        <f>SUMIF(J10:J1108,"&gt;0")</f>
        <v>0</v>
      </c>
    </row>
    <row r="10" spans="1:10" ht="54" customHeight="1">
      <c r="A10" s="37">
        <v>1</v>
      </c>
      <c r="B10" s="380"/>
      <c r="C10" s="7"/>
      <c r="D10" s="220"/>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2"/>
      <c r="I10" s="382" t="str">
        <f t="shared" ref="I10:I73" si="3">IF(OR($B10="",,,,$D10&lt;an_initial,$D10&gt;an_final,),"",HLOOKUP(C10,ii10punctaje,2,FALSE)*COUNTIF(C10,$I$7))</f>
        <v/>
      </c>
      <c r="J10" s="382" t="str">
        <f t="shared" ref="J10:J73" si="4">IF(OR($B10="",,,,$D10&lt;an_initial,$D10&gt;an_final,),"",HLOOKUP(C10,ii10punctaje,2,FALSE)*COUNTIF(C10,$J$7))</f>
        <v/>
      </c>
    </row>
    <row r="11" spans="1:10">
      <c r="A11" s="37">
        <v>2</v>
      </c>
      <c r="B11" s="7"/>
      <c r="C11" s="7"/>
      <c r="D11" s="505"/>
      <c r="E11" s="16" t="str">
        <f t="shared" si="0"/>
        <v/>
      </c>
      <c r="F11" s="349" t="b">
        <f t="shared" si="1"/>
        <v>0</v>
      </c>
      <c r="G11" s="350">
        <f t="shared" si="2"/>
        <v>1</v>
      </c>
      <c r="H11" s="382"/>
      <c r="I11" s="382" t="str">
        <f t="shared" si="3"/>
        <v/>
      </c>
      <c r="J11" s="382" t="str">
        <f t="shared" si="4"/>
        <v/>
      </c>
    </row>
    <row r="12" spans="1:10">
      <c r="A12" s="37">
        <v>3</v>
      </c>
      <c r="B12" s="7"/>
      <c r="C12" s="7"/>
      <c r="D12" s="505"/>
      <c r="E12" s="16" t="str">
        <f t="shared" si="0"/>
        <v/>
      </c>
      <c r="F12" s="349" t="b">
        <f t="shared" si="1"/>
        <v>0</v>
      </c>
      <c r="G12" s="350">
        <f t="shared" si="2"/>
        <v>1</v>
      </c>
      <c r="H12" s="382"/>
      <c r="I12" s="382" t="str">
        <f t="shared" si="3"/>
        <v/>
      </c>
      <c r="J12" s="382" t="str">
        <f t="shared" si="4"/>
        <v/>
      </c>
    </row>
    <row r="13" spans="1:10">
      <c r="A13" s="37">
        <v>4</v>
      </c>
      <c r="B13" s="6"/>
      <c r="C13" s="6"/>
      <c r="D13" s="216"/>
      <c r="E13" s="16" t="str">
        <f t="shared" si="0"/>
        <v/>
      </c>
      <c r="F13" s="349" t="b">
        <f t="shared" si="1"/>
        <v>0</v>
      </c>
      <c r="G13" s="350">
        <f t="shared" si="2"/>
        <v>1</v>
      </c>
      <c r="H13" s="382"/>
      <c r="I13" s="382" t="str">
        <f t="shared" si="3"/>
        <v/>
      </c>
      <c r="J13" s="382" t="str">
        <f t="shared" si="4"/>
        <v/>
      </c>
    </row>
    <row r="14" spans="1:10">
      <c r="A14" s="37">
        <v>5</v>
      </c>
      <c r="B14" s="6"/>
      <c r="C14" s="6"/>
      <c r="D14" s="216"/>
      <c r="E14" s="16" t="str">
        <f t="shared" si="0"/>
        <v/>
      </c>
      <c r="F14" s="349" t="b">
        <f t="shared" si="1"/>
        <v>0</v>
      </c>
      <c r="G14" s="350">
        <f t="shared" si="2"/>
        <v>1</v>
      </c>
      <c r="H14" s="382"/>
      <c r="I14" s="382" t="str">
        <f t="shared" si="3"/>
        <v/>
      </c>
      <c r="J14" s="382" t="str">
        <f t="shared" si="4"/>
        <v/>
      </c>
    </row>
    <row r="15" spans="1:10">
      <c r="A15" s="37">
        <v>6</v>
      </c>
      <c r="B15" s="6"/>
      <c r="C15" s="6"/>
      <c r="D15" s="216"/>
      <c r="E15" s="16" t="str">
        <f t="shared" si="0"/>
        <v/>
      </c>
      <c r="F15" s="349" t="b">
        <f t="shared" si="1"/>
        <v>0</v>
      </c>
      <c r="G15" s="350">
        <f t="shared" si="2"/>
        <v>1</v>
      </c>
      <c r="H15" s="382"/>
      <c r="I15" s="382" t="str">
        <f t="shared" si="3"/>
        <v/>
      </c>
      <c r="J15" s="382" t="str">
        <f t="shared" si="4"/>
        <v/>
      </c>
    </row>
    <row r="16" spans="1:10">
      <c r="A16" s="37">
        <v>7</v>
      </c>
      <c r="B16" s="6"/>
      <c r="C16" s="6"/>
      <c r="D16" s="216"/>
      <c r="E16" s="16" t="str">
        <f t="shared" si="0"/>
        <v/>
      </c>
      <c r="F16" s="349" t="b">
        <f t="shared" si="1"/>
        <v>0</v>
      </c>
      <c r="G16" s="350">
        <f t="shared" si="2"/>
        <v>1</v>
      </c>
      <c r="H16" s="382"/>
      <c r="I16" s="382" t="str">
        <f t="shared" si="3"/>
        <v/>
      </c>
      <c r="J16" s="382" t="str">
        <f t="shared" si="4"/>
        <v/>
      </c>
    </row>
    <row r="17" spans="1:10">
      <c r="A17" s="37">
        <v>8</v>
      </c>
      <c r="B17" s="6"/>
      <c r="C17" s="6"/>
      <c r="D17" s="216"/>
      <c r="E17" s="16" t="str">
        <f t="shared" si="0"/>
        <v/>
      </c>
      <c r="F17" s="349" t="b">
        <f t="shared" si="1"/>
        <v>0</v>
      </c>
      <c r="G17" s="350">
        <f t="shared" si="2"/>
        <v>1</v>
      </c>
      <c r="H17" s="382"/>
      <c r="I17" s="382" t="str">
        <f t="shared" si="3"/>
        <v/>
      </c>
      <c r="J17" s="382" t="str">
        <f t="shared" si="4"/>
        <v/>
      </c>
    </row>
    <row r="18" spans="1:10">
      <c r="A18" s="37">
        <v>9</v>
      </c>
      <c r="B18" s="6"/>
      <c r="C18" s="6"/>
      <c r="D18" s="216"/>
      <c r="E18" s="16" t="str">
        <f t="shared" si="0"/>
        <v/>
      </c>
      <c r="F18" s="349" t="b">
        <f t="shared" si="1"/>
        <v>0</v>
      </c>
      <c r="G18" s="350">
        <f t="shared" si="2"/>
        <v>1</v>
      </c>
      <c r="H18" s="382"/>
      <c r="I18" s="382" t="str">
        <f t="shared" si="3"/>
        <v/>
      </c>
      <c r="J18" s="382" t="str">
        <f t="shared" si="4"/>
        <v/>
      </c>
    </row>
    <row r="19" spans="1:10">
      <c r="A19" s="37">
        <v>10</v>
      </c>
      <c r="B19" s="6"/>
      <c r="C19" s="6"/>
      <c r="D19" s="216"/>
      <c r="E19" s="16" t="str">
        <f t="shared" si="0"/>
        <v/>
      </c>
      <c r="F19" s="349" t="b">
        <f t="shared" si="1"/>
        <v>0</v>
      </c>
      <c r="G19" s="350">
        <f t="shared" si="2"/>
        <v>1</v>
      </c>
      <c r="H19" s="382"/>
      <c r="I19" s="382" t="str">
        <f t="shared" si="3"/>
        <v/>
      </c>
      <c r="J19" s="382" t="str">
        <f t="shared" si="4"/>
        <v/>
      </c>
    </row>
    <row r="20" spans="1:10">
      <c r="A20" s="37">
        <v>11</v>
      </c>
      <c r="B20" s="6"/>
      <c r="C20" s="6"/>
      <c r="D20" s="216"/>
      <c r="E20" s="16" t="str">
        <f t="shared" si="0"/>
        <v/>
      </c>
      <c r="F20" s="349" t="b">
        <f t="shared" si="1"/>
        <v>0</v>
      </c>
      <c r="G20" s="350">
        <f t="shared" si="2"/>
        <v>1</v>
      </c>
      <c r="H20" s="382"/>
      <c r="I20" s="382" t="str">
        <f t="shared" si="3"/>
        <v/>
      </c>
      <c r="J20" s="382" t="str">
        <f t="shared" si="4"/>
        <v/>
      </c>
    </row>
    <row r="21" spans="1:10">
      <c r="A21" s="37">
        <v>12</v>
      </c>
      <c r="B21" s="6"/>
      <c r="C21" s="6"/>
      <c r="D21" s="216"/>
      <c r="E21" s="16" t="str">
        <f t="shared" si="0"/>
        <v/>
      </c>
      <c r="F21" s="349" t="b">
        <f t="shared" si="1"/>
        <v>0</v>
      </c>
      <c r="G21" s="350">
        <f t="shared" si="2"/>
        <v>1</v>
      </c>
      <c r="H21" s="382"/>
      <c r="I21" s="382" t="str">
        <f t="shared" si="3"/>
        <v/>
      </c>
      <c r="J21" s="382" t="str">
        <f t="shared" si="4"/>
        <v/>
      </c>
    </row>
    <row r="22" spans="1:10">
      <c r="A22" s="37">
        <v>13</v>
      </c>
      <c r="B22" s="6"/>
      <c r="C22" s="6"/>
      <c r="D22" s="216"/>
      <c r="E22" s="16" t="str">
        <f t="shared" si="0"/>
        <v/>
      </c>
      <c r="F22" s="349" t="b">
        <f t="shared" si="1"/>
        <v>0</v>
      </c>
      <c r="G22" s="350">
        <f t="shared" si="2"/>
        <v>1</v>
      </c>
      <c r="H22" s="382"/>
      <c r="I22" s="382" t="str">
        <f t="shared" si="3"/>
        <v/>
      </c>
      <c r="J22" s="382" t="str">
        <f t="shared" si="4"/>
        <v/>
      </c>
    </row>
    <row r="23" spans="1:10">
      <c r="A23" s="37">
        <v>14</v>
      </c>
      <c r="B23" s="6"/>
      <c r="C23" s="6"/>
      <c r="D23" s="216"/>
      <c r="E23" s="16" t="str">
        <f t="shared" si="0"/>
        <v/>
      </c>
      <c r="F23" s="349" t="b">
        <f t="shared" si="1"/>
        <v>0</v>
      </c>
      <c r="G23" s="350">
        <f t="shared" si="2"/>
        <v>1</v>
      </c>
      <c r="H23" s="382"/>
      <c r="I23" s="382" t="str">
        <f t="shared" si="3"/>
        <v/>
      </c>
      <c r="J23" s="382" t="str">
        <f t="shared" si="4"/>
        <v/>
      </c>
    </row>
    <row r="24" spans="1:10">
      <c r="A24" s="37">
        <v>15</v>
      </c>
      <c r="B24" s="6"/>
      <c r="C24" s="6"/>
      <c r="D24" s="216"/>
      <c r="E24" s="16" t="str">
        <f t="shared" si="0"/>
        <v/>
      </c>
      <c r="F24" s="349" t="b">
        <f t="shared" si="1"/>
        <v>0</v>
      </c>
      <c r="G24" s="350">
        <f t="shared" si="2"/>
        <v>1</v>
      </c>
      <c r="H24" s="382"/>
      <c r="I24" s="382" t="str">
        <f t="shared" si="3"/>
        <v/>
      </c>
      <c r="J24" s="382" t="str">
        <f t="shared" si="4"/>
        <v/>
      </c>
    </row>
    <row r="25" spans="1:10">
      <c r="A25" s="37">
        <v>16</v>
      </c>
      <c r="B25" s="6"/>
      <c r="C25" s="6"/>
      <c r="D25" s="216"/>
      <c r="E25" s="16" t="str">
        <f t="shared" si="0"/>
        <v/>
      </c>
      <c r="F25" s="349" t="b">
        <f t="shared" si="1"/>
        <v>0</v>
      </c>
      <c r="G25" s="350">
        <f t="shared" si="2"/>
        <v>1</v>
      </c>
      <c r="H25" s="382"/>
      <c r="I25" s="382" t="str">
        <f t="shared" si="3"/>
        <v/>
      </c>
      <c r="J25" s="382" t="str">
        <f t="shared" si="4"/>
        <v/>
      </c>
    </row>
    <row r="26" spans="1:10">
      <c r="A26" s="37">
        <v>17</v>
      </c>
      <c r="B26" s="6"/>
      <c r="C26" s="6"/>
      <c r="D26" s="216"/>
      <c r="E26" s="16" t="str">
        <f t="shared" si="0"/>
        <v/>
      </c>
      <c r="F26" s="349" t="b">
        <f t="shared" si="1"/>
        <v>0</v>
      </c>
      <c r="G26" s="350">
        <f t="shared" si="2"/>
        <v>1</v>
      </c>
      <c r="H26" s="382"/>
      <c r="I26" s="382" t="str">
        <f t="shared" si="3"/>
        <v/>
      </c>
      <c r="J26" s="382" t="str">
        <f t="shared" si="4"/>
        <v/>
      </c>
    </row>
    <row r="27" spans="1:10">
      <c r="A27" s="37">
        <v>18</v>
      </c>
      <c r="B27" s="6"/>
      <c r="C27" s="6"/>
      <c r="D27" s="216"/>
      <c r="E27" s="16" t="str">
        <f t="shared" si="0"/>
        <v/>
      </c>
      <c r="F27" s="349" t="b">
        <f t="shared" si="1"/>
        <v>0</v>
      </c>
      <c r="G27" s="350">
        <f t="shared" si="2"/>
        <v>1</v>
      </c>
      <c r="H27" s="382"/>
      <c r="I27" s="382" t="str">
        <f t="shared" si="3"/>
        <v/>
      </c>
      <c r="J27" s="382" t="str">
        <f t="shared" si="4"/>
        <v/>
      </c>
    </row>
    <row r="28" spans="1:10">
      <c r="A28" s="37">
        <v>19</v>
      </c>
      <c r="B28" s="6"/>
      <c r="C28" s="6"/>
      <c r="D28" s="216"/>
      <c r="E28" s="16" t="str">
        <f t="shared" si="0"/>
        <v/>
      </c>
      <c r="F28" s="349" t="b">
        <f t="shared" si="1"/>
        <v>0</v>
      </c>
      <c r="G28" s="350">
        <f t="shared" si="2"/>
        <v>1</v>
      </c>
      <c r="H28" s="382"/>
      <c r="I28" s="382" t="str">
        <f t="shared" si="3"/>
        <v/>
      </c>
      <c r="J28" s="382" t="str">
        <f t="shared" si="4"/>
        <v/>
      </c>
    </row>
    <row r="29" spans="1:10">
      <c r="A29" s="37">
        <v>20</v>
      </c>
      <c r="B29" s="6"/>
      <c r="C29" s="6"/>
      <c r="D29" s="216"/>
      <c r="E29" s="16" t="str">
        <f t="shared" si="0"/>
        <v/>
      </c>
      <c r="F29" s="349" t="b">
        <f t="shared" si="1"/>
        <v>0</v>
      </c>
      <c r="G29" s="350">
        <f t="shared" si="2"/>
        <v>1</v>
      </c>
      <c r="H29" s="382"/>
      <c r="I29" s="382" t="str">
        <f t="shared" si="3"/>
        <v/>
      </c>
      <c r="J29" s="382" t="str">
        <f t="shared" si="4"/>
        <v/>
      </c>
    </row>
    <row r="30" spans="1:10">
      <c r="A30" s="37">
        <v>21</v>
      </c>
      <c r="B30" s="6"/>
      <c r="C30" s="6"/>
      <c r="D30" s="216"/>
      <c r="E30" s="16" t="str">
        <f t="shared" si="0"/>
        <v/>
      </c>
      <c r="F30" s="349" t="b">
        <f t="shared" si="1"/>
        <v>0</v>
      </c>
      <c r="G30" s="350">
        <f t="shared" si="2"/>
        <v>1</v>
      </c>
      <c r="H30" s="382"/>
      <c r="I30" s="382" t="str">
        <f t="shared" si="3"/>
        <v/>
      </c>
      <c r="J30" s="382" t="str">
        <f t="shared" si="4"/>
        <v/>
      </c>
    </row>
    <row r="31" spans="1:10">
      <c r="A31" s="37">
        <v>22</v>
      </c>
      <c r="B31" s="6"/>
      <c r="C31" s="6"/>
      <c r="D31" s="216"/>
      <c r="E31" s="16" t="str">
        <f t="shared" si="0"/>
        <v/>
      </c>
      <c r="F31" s="349" t="b">
        <f t="shared" si="1"/>
        <v>0</v>
      </c>
      <c r="G31" s="350">
        <f t="shared" si="2"/>
        <v>1</v>
      </c>
      <c r="H31" s="382"/>
      <c r="I31" s="382" t="str">
        <f t="shared" si="3"/>
        <v/>
      </c>
      <c r="J31" s="382" t="str">
        <f t="shared" si="4"/>
        <v/>
      </c>
    </row>
    <row r="32" spans="1:10">
      <c r="A32" s="37">
        <v>23</v>
      </c>
      <c r="B32" s="6"/>
      <c r="C32" s="6"/>
      <c r="D32" s="216"/>
      <c r="E32" s="16" t="str">
        <f t="shared" si="0"/>
        <v/>
      </c>
      <c r="F32" s="349" t="b">
        <f t="shared" si="1"/>
        <v>0</v>
      </c>
      <c r="G32" s="350">
        <f t="shared" si="2"/>
        <v>1</v>
      </c>
      <c r="H32" s="382"/>
      <c r="I32" s="382" t="str">
        <f t="shared" si="3"/>
        <v/>
      </c>
      <c r="J32" s="382" t="str">
        <f t="shared" si="4"/>
        <v/>
      </c>
    </row>
    <row r="33" spans="1:10">
      <c r="A33" s="37">
        <v>24</v>
      </c>
      <c r="B33" s="6"/>
      <c r="C33" s="6"/>
      <c r="D33" s="216"/>
      <c r="E33" s="16" t="str">
        <f t="shared" si="0"/>
        <v/>
      </c>
      <c r="F33" s="349" t="b">
        <f t="shared" si="1"/>
        <v>0</v>
      </c>
      <c r="G33" s="350">
        <f t="shared" si="2"/>
        <v>1</v>
      </c>
      <c r="H33" s="382"/>
      <c r="I33" s="382" t="str">
        <f t="shared" si="3"/>
        <v/>
      </c>
      <c r="J33" s="382" t="str">
        <f t="shared" si="4"/>
        <v/>
      </c>
    </row>
    <row r="34" spans="1:10">
      <c r="A34" s="37">
        <v>25</v>
      </c>
      <c r="B34" s="6"/>
      <c r="C34" s="6"/>
      <c r="D34" s="216"/>
      <c r="E34" s="16" t="str">
        <f t="shared" si="0"/>
        <v/>
      </c>
      <c r="F34" s="349" t="b">
        <f t="shared" si="1"/>
        <v>0</v>
      </c>
      <c r="G34" s="350">
        <f t="shared" si="2"/>
        <v>1</v>
      </c>
      <c r="H34" s="382"/>
      <c r="I34" s="382" t="str">
        <f t="shared" si="3"/>
        <v/>
      </c>
      <c r="J34" s="382" t="str">
        <f t="shared" si="4"/>
        <v/>
      </c>
    </row>
    <row r="35" spans="1:10">
      <c r="A35" s="37">
        <v>26</v>
      </c>
      <c r="B35" s="6"/>
      <c r="C35" s="6"/>
      <c r="D35" s="216"/>
      <c r="E35" s="16" t="str">
        <f t="shared" si="0"/>
        <v/>
      </c>
      <c r="F35" s="349" t="b">
        <f t="shared" si="1"/>
        <v>0</v>
      </c>
      <c r="G35" s="350">
        <f t="shared" si="2"/>
        <v>1</v>
      </c>
      <c r="H35" s="382"/>
      <c r="I35" s="382" t="str">
        <f t="shared" si="3"/>
        <v/>
      </c>
      <c r="J35" s="382" t="str">
        <f t="shared" si="4"/>
        <v/>
      </c>
    </row>
    <row r="36" spans="1:10">
      <c r="A36" s="37">
        <v>27</v>
      </c>
      <c r="B36" s="6"/>
      <c r="C36" s="6"/>
      <c r="D36" s="216"/>
      <c r="E36" s="16" t="str">
        <f t="shared" si="0"/>
        <v/>
      </c>
      <c r="F36" s="349" t="b">
        <f t="shared" si="1"/>
        <v>0</v>
      </c>
      <c r="G36" s="350">
        <f t="shared" si="2"/>
        <v>1</v>
      </c>
      <c r="H36" s="382"/>
      <c r="I36" s="382" t="str">
        <f t="shared" si="3"/>
        <v/>
      </c>
      <c r="J36" s="382" t="str">
        <f t="shared" si="4"/>
        <v/>
      </c>
    </row>
    <row r="37" spans="1:10">
      <c r="A37" s="37">
        <v>28</v>
      </c>
      <c r="B37" s="6"/>
      <c r="C37" s="6"/>
      <c r="D37" s="216"/>
      <c r="E37" s="16" t="str">
        <f t="shared" si="0"/>
        <v/>
      </c>
      <c r="F37" s="349" t="b">
        <f t="shared" si="1"/>
        <v>0</v>
      </c>
      <c r="G37" s="350">
        <f t="shared" si="2"/>
        <v>1</v>
      </c>
      <c r="H37" s="382"/>
      <c r="I37" s="382" t="str">
        <f t="shared" si="3"/>
        <v/>
      </c>
      <c r="J37" s="382" t="str">
        <f t="shared" si="4"/>
        <v/>
      </c>
    </row>
    <row r="38" spans="1:10">
      <c r="A38" s="37">
        <v>29</v>
      </c>
      <c r="B38" s="6"/>
      <c r="C38" s="6"/>
      <c r="D38" s="216"/>
      <c r="E38" s="16" t="str">
        <f t="shared" si="0"/>
        <v/>
      </c>
      <c r="F38" s="349" t="b">
        <f t="shared" si="1"/>
        <v>0</v>
      </c>
      <c r="G38" s="350">
        <f t="shared" si="2"/>
        <v>1</v>
      </c>
      <c r="H38" s="382"/>
      <c r="I38" s="382" t="str">
        <f t="shared" si="3"/>
        <v/>
      </c>
      <c r="J38" s="382" t="str">
        <f t="shared" si="4"/>
        <v/>
      </c>
    </row>
    <row r="39" spans="1:10">
      <c r="A39" s="37">
        <v>30</v>
      </c>
      <c r="B39" s="6"/>
      <c r="C39" s="6"/>
      <c r="D39" s="216"/>
      <c r="E39" s="16" t="str">
        <f t="shared" si="0"/>
        <v/>
      </c>
      <c r="F39" s="349" t="b">
        <f t="shared" si="1"/>
        <v>0</v>
      </c>
      <c r="G39" s="350">
        <f t="shared" si="2"/>
        <v>1</v>
      </c>
      <c r="H39" s="382"/>
      <c r="I39" s="382" t="str">
        <f t="shared" si="3"/>
        <v/>
      </c>
      <c r="J39" s="382" t="str">
        <f t="shared" si="4"/>
        <v/>
      </c>
    </row>
    <row r="40" spans="1:10">
      <c r="A40" s="37">
        <v>31</v>
      </c>
      <c r="B40" s="6"/>
      <c r="C40" s="6"/>
      <c r="D40" s="216"/>
      <c r="E40" s="16" t="str">
        <f t="shared" si="0"/>
        <v/>
      </c>
      <c r="F40" s="349" t="b">
        <f t="shared" si="1"/>
        <v>0</v>
      </c>
      <c r="G40" s="350">
        <f t="shared" si="2"/>
        <v>1</v>
      </c>
      <c r="H40" s="382"/>
      <c r="I40" s="382" t="str">
        <f t="shared" si="3"/>
        <v/>
      </c>
      <c r="J40" s="382" t="str">
        <f t="shared" si="4"/>
        <v/>
      </c>
    </row>
    <row r="41" spans="1:10">
      <c r="A41" s="37">
        <v>32</v>
      </c>
      <c r="B41" s="6"/>
      <c r="C41" s="6"/>
      <c r="D41" s="216"/>
      <c r="E41" s="16" t="str">
        <f t="shared" si="0"/>
        <v/>
      </c>
      <c r="F41" s="349" t="b">
        <f t="shared" si="1"/>
        <v>0</v>
      </c>
      <c r="G41" s="350">
        <f t="shared" si="2"/>
        <v>1</v>
      </c>
      <c r="H41" s="382"/>
      <c r="I41" s="382" t="str">
        <f t="shared" si="3"/>
        <v/>
      </c>
      <c r="J41" s="382" t="str">
        <f t="shared" si="4"/>
        <v/>
      </c>
    </row>
    <row r="42" spans="1:10">
      <c r="A42" s="37">
        <v>33</v>
      </c>
      <c r="B42" s="6"/>
      <c r="C42" s="6"/>
      <c r="D42" s="216"/>
      <c r="E42" s="16" t="str">
        <f t="shared" si="0"/>
        <v/>
      </c>
      <c r="F42" s="349" t="b">
        <f t="shared" si="1"/>
        <v>0</v>
      </c>
      <c r="G42" s="350">
        <f t="shared" si="2"/>
        <v>1</v>
      </c>
      <c r="H42" s="382"/>
      <c r="I42" s="382" t="str">
        <f t="shared" si="3"/>
        <v/>
      </c>
      <c r="J42" s="382" t="str">
        <f t="shared" si="4"/>
        <v/>
      </c>
    </row>
    <row r="43" spans="1:10">
      <c r="A43" s="37">
        <v>34</v>
      </c>
      <c r="B43" s="6"/>
      <c r="C43" s="6"/>
      <c r="D43" s="216"/>
      <c r="E43" s="16" t="str">
        <f t="shared" si="0"/>
        <v/>
      </c>
      <c r="F43" s="349" t="b">
        <f t="shared" si="1"/>
        <v>0</v>
      </c>
      <c r="G43" s="350">
        <f t="shared" si="2"/>
        <v>1</v>
      </c>
      <c r="H43" s="382"/>
      <c r="I43" s="382" t="str">
        <f t="shared" si="3"/>
        <v/>
      </c>
      <c r="J43" s="382" t="str">
        <f t="shared" si="4"/>
        <v/>
      </c>
    </row>
    <row r="44" spans="1:10">
      <c r="A44" s="37">
        <v>35</v>
      </c>
      <c r="B44" s="6"/>
      <c r="C44" s="6"/>
      <c r="D44" s="216"/>
      <c r="E44" s="16" t="str">
        <f t="shared" si="0"/>
        <v/>
      </c>
      <c r="F44" s="349" t="b">
        <f t="shared" si="1"/>
        <v>0</v>
      </c>
      <c r="G44" s="350">
        <f t="shared" si="2"/>
        <v>1</v>
      </c>
      <c r="H44" s="382"/>
      <c r="I44" s="382" t="str">
        <f t="shared" si="3"/>
        <v/>
      </c>
      <c r="J44" s="382" t="str">
        <f t="shared" si="4"/>
        <v/>
      </c>
    </row>
    <row r="45" spans="1:10">
      <c r="A45" s="37">
        <v>36</v>
      </c>
      <c r="B45" s="6"/>
      <c r="C45" s="6"/>
      <c r="D45" s="216"/>
      <c r="E45" s="16" t="str">
        <f t="shared" si="0"/>
        <v/>
      </c>
      <c r="F45" s="349" t="b">
        <f t="shared" si="1"/>
        <v>0</v>
      </c>
      <c r="G45" s="350">
        <f t="shared" si="2"/>
        <v>1</v>
      </c>
      <c r="H45" s="382"/>
      <c r="I45" s="382" t="str">
        <f t="shared" si="3"/>
        <v/>
      </c>
      <c r="J45" s="382" t="str">
        <f t="shared" si="4"/>
        <v/>
      </c>
    </row>
    <row r="46" spans="1:10">
      <c r="A46" s="37">
        <v>37</v>
      </c>
      <c r="B46" s="6"/>
      <c r="C46" s="6"/>
      <c r="D46" s="216"/>
      <c r="E46" s="16" t="str">
        <f t="shared" si="0"/>
        <v/>
      </c>
      <c r="F46" s="349" t="b">
        <f t="shared" si="1"/>
        <v>0</v>
      </c>
      <c r="G46" s="350">
        <f t="shared" si="2"/>
        <v>1</v>
      </c>
      <c r="H46" s="382"/>
      <c r="I46" s="382" t="str">
        <f t="shared" si="3"/>
        <v/>
      </c>
      <c r="J46" s="382" t="str">
        <f t="shared" si="4"/>
        <v/>
      </c>
    </row>
    <row r="47" spans="1:10">
      <c r="A47" s="37">
        <v>38</v>
      </c>
      <c r="B47" s="6"/>
      <c r="C47" s="6"/>
      <c r="D47" s="216"/>
      <c r="E47" s="16" t="str">
        <f t="shared" si="0"/>
        <v/>
      </c>
      <c r="F47" s="349" t="b">
        <f t="shared" si="1"/>
        <v>0</v>
      </c>
      <c r="G47" s="350">
        <f t="shared" si="2"/>
        <v>1</v>
      </c>
      <c r="H47" s="382"/>
      <c r="I47" s="382" t="str">
        <f t="shared" si="3"/>
        <v/>
      </c>
      <c r="J47" s="382" t="str">
        <f t="shared" si="4"/>
        <v/>
      </c>
    </row>
    <row r="48" spans="1:10">
      <c r="A48" s="37">
        <v>39</v>
      </c>
      <c r="B48" s="6"/>
      <c r="C48" s="6"/>
      <c r="D48" s="216"/>
      <c r="E48" s="16" t="str">
        <f t="shared" si="0"/>
        <v/>
      </c>
      <c r="F48" s="349" t="b">
        <f t="shared" si="1"/>
        <v>0</v>
      </c>
      <c r="G48" s="350">
        <f t="shared" si="2"/>
        <v>1</v>
      </c>
      <c r="H48" s="382"/>
      <c r="I48" s="382" t="str">
        <f t="shared" si="3"/>
        <v/>
      </c>
      <c r="J48" s="382" t="str">
        <f t="shared" si="4"/>
        <v/>
      </c>
    </row>
    <row r="49" spans="1:10">
      <c r="A49" s="37">
        <v>40</v>
      </c>
      <c r="B49" s="6"/>
      <c r="C49" s="6"/>
      <c r="D49" s="216"/>
      <c r="E49" s="16" t="str">
        <f t="shared" si="0"/>
        <v/>
      </c>
      <c r="F49" s="349" t="b">
        <f t="shared" si="1"/>
        <v>0</v>
      </c>
      <c r="G49" s="350">
        <f t="shared" si="2"/>
        <v>1</v>
      </c>
      <c r="H49" s="382"/>
      <c r="I49" s="382" t="str">
        <f t="shared" si="3"/>
        <v/>
      </c>
      <c r="J49" s="382" t="str">
        <f t="shared" si="4"/>
        <v/>
      </c>
    </row>
    <row r="50" spans="1:10">
      <c r="A50" s="37">
        <v>41</v>
      </c>
      <c r="B50" s="6"/>
      <c r="C50" s="6"/>
      <c r="D50" s="216"/>
      <c r="E50" s="16" t="str">
        <f t="shared" si="0"/>
        <v/>
      </c>
      <c r="F50" s="349" t="b">
        <f t="shared" si="1"/>
        <v>0</v>
      </c>
      <c r="G50" s="350">
        <f t="shared" si="2"/>
        <v>1</v>
      </c>
      <c r="H50" s="382"/>
      <c r="I50" s="382" t="str">
        <f t="shared" si="3"/>
        <v/>
      </c>
      <c r="J50" s="382" t="str">
        <f t="shared" si="4"/>
        <v/>
      </c>
    </row>
    <row r="51" spans="1:10">
      <c r="A51" s="37">
        <v>42</v>
      </c>
      <c r="B51" s="6"/>
      <c r="C51" s="6"/>
      <c r="D51" s="216"/>
      <c r="E51" s="16" t="str">
        <f t="shared" si="0"/>
        <v/>
      </c>
      <c r="F51" s="349" t="b">
        <f t="shared" si="1"/>
        <v>0</v>
      </c>
      <c r="G51" s="350">
        <f t="shared" si="2"/>
        <v>1</v>
      </c>
      <c r="H51" s="382"/>
      <c r="I51" s="382" t="str">
        <f t="shared" si="3"/>
        <v/>
      </c>
      <c r="J51" s="382" t="str">
        <f t="shared" si="4"/>
        <v/>
      </c>
    </row>
    <row r="52" spans="1:10">
      <c r="A52" s="37">
        <v>43</v>
      </c>
      <c r="B52" s="6"/>
      <c r="C52" s="6"/>
      <c r="D52" s="216"/>
      <c r="E52" s="16" t="str">
        <f t="shared" si="0"/>
        <v/>
      </c>
      <c r="F52" s="349" t="b">
        <f t="shared" si="1"/>
        <v>0</v>
      </c>
      <c r="G52" s="350">
        <f t="shared" si="2"/>
        <v>1</v>
      </c>
      <c r="H52" s="382"/>
      <c r="I52" s="382" t="str">
        <f t="shared" si="3"/>
        <v/>
      </c>
      <c r="J52" s="382" t="str">
        <f t="shared" si="4"/>
        <v/>
      </c>
    </row>
    <row r="53" spans="1:10">
      <c r="A53" s="37">
        <v>44</v>
      </c>
      <c r="B53" s="6"/>
      <c r="C53" s="6"/>
      <c r="D53" s="216"/>
      <c r="E53" s="16" t="str">
        <f t="shared" si="0"/>
        <v/>
      </c>
      <c r="F53" s="349" t="b">
        <f t="shared" si="1"/>
        <v>0</v>
      </c>
      <c r="G53" s="350">
        <f t="shared" si="2"/>
        <v>1</v>
      </c>
      <c r="H53" s="382"/>
      <c r="I53" s="382" t="str">
        <f t="shared" si="3"/>
        <v/>
      </c>
      <c r="J53" s="382" t="str">
        <f t="shared" si="4"/>
        <v/>
      </c>
    </row>
    <row r="54" spans="1:10">
      <c r="A54" s="37">
        <v>45</v>
      </c>
      <c r="B54" s="6"/>
      <c r="C54" s="6"/>
      <c r="D54" s="216"/>
      <c r="E54" s="16" t="str">
        <f t="shared" si="0"/>
        <v/>
      </c>
      <c r="F54" s="349" t="b">
        <f t="shared" si="1"/>
        <v>0</v>
      </c>
      <c r="G54" s="350">
        <f t="shared" si="2"/>
        <v>1</v>
      </c>
      <c r="H54" s="382"/>
      <c r="I54" s="382" t="str">
        <f t="shared" si="3"/>
        <v/>
      </c>
      <c r="J54" s="382" t="str">
        <f t="shared" si="4"/>
        <v/>
      </c>
    </row>
    <row r="55" spans="1:10">
      <c r="A55" s="37">
        <v>46</v>
      </c>
      <c r="B55" s="6"/>
      <c r="C55" s="6"/>
      <c r="D55" s="216"/>
      <c r="E55" s="16" t="str">
        <f t="shared" si="0"/>
        <v/>
      </c>
      <c r="F55" s="349" t="b">
        <f t="shared" si="1"/>
        <v>0</v>
      </c>
      <c r="G55" s="350">
        <f t="shared" si="2"/>
        <v>1</v>
      </c>
      <c r="H55" s="382"/>
      <c r="I55" s="382" t="str">
        <f t="shared" si="3"/>
        <v/>
      </c>
      <c r="J55" s="382" t="str">
        <f t="shared" si="4"/>
        <v/>
      </c>
    </row>
    <row r="56" spans="1:10">
      <c r="A56" s="37">
        <v>47</v>
      </c>
      <c r="B56" s="6"/>
      <c r="C56" s="6"/>
      <c r="D56" s="216"/>
      <c r="E56" s="16" t="str">
        <f t="shared" si="0"/>
        <v/>
      </c>
      <c r="F56" s="349" t="b">
        <f t="shared" si="1"/>
        <v>0</v>
      </c>
      <c r="G56" s="350">
        <f t="shared" si="2"/>
        <v>1</v>
      </c>
      <c r="H56" s="382"/>
      <c r="I56" s="382" t="str">
        <f t="shared" si="3"/>
        <v/>
      </c>
      <c r="J56" s="382" t="str">
        <f t="shared" si="4"/>
        <v/>
      </c>
    </row>
    <row r="57" spans="1:10">
      <c r="A57" s="37">
        <v>48</v>
      </c>
      <c r="B57" s="6"/>
      <c r="C57" s="6"/>
      <c r="D57" s="216"/>
      <c r="E57" s="16" t="str">
        <f t="shared" si="0"/>
        <v/>
      </c>
      <c r="F57" s="349" t="b">
        <f t="shared" si="1"/>
        <v>0</v>
      </c>
      <c r="G57" s="350">
        <f t="shared" si="2"/>
        <v>1</v>
      </c>
      <c r="H57" s="382"/>
      <c r="I57" s="382" t="str">
        <f t="shared" si="3"/>
        <v/>
      </c>
      <c r="J57" s="382" t="str">
        <f t="shared" si="4"/>
        <v/>
      </c>
    </row>
    <row r="58" spans="1:10">
      <c r="A58" s="37">
        <v>49</v>
      </c>
      <c r="B58" s="6"/>
      <c r="C58" s="6"/>
      <c r="D58" s="216"/>
      <c r="E58" s="16" t="str">
        <f t="shared" si="0"/>
        <v/>
      </c>
      <c r="F58" s="349" t="b">
        <f t="shared" si="1"/>
        <v>0</v>
      </c>
      <c r="G58" s="350">
        <f t="shared" si="2"/>
        <v>1</v>
      </c>
      <c r="H58" s="382"/>
      <c r="I58" s="382" t="str">
        <f t="shared" si="3"/>
        <v/>
      </c>
      <c r="J58" s="382" t="str">
        <f t="shared" si="4"/>
        <v/>
      </c>
    </row>
    <row r="59" spans="1:10">
      <c r="A59" s="37">
        <v>50</v>
      </c>
      <c r="B59" s="6"/>
      <c r="C59" s="6"/>
      <c r="D59" s="216"/>
      <c r="E59" s="16" t="str">
        <f t="shared" si="0"/>
        <v/>
      </c>
      <c r="F59" s="349" t="b">
        <f t="shared" si="1"/>
        <v>0</v>
      </c>
      <c r="G59" s="350">
        <f t="shared" si="2"/>
        <v>1</v>
      </c>
      <c r="H59" s="382"/>
      <c r="I59" s="382" t="str">
        <f t="shared" si="3"/>
        <v/>
      </c>
      <c r="J59" s="382" t="str">
        <f t="shared" si="4"/>
        <v/>
      </c>
    </row>
    <row r="60" spans="1:10">
      <c r="A60" s="37">
        <v>51</v>
      </c>
      <c r="B60" s="6"/>
      <c r="C60" s="6"/>
      <c r="D60" s="216"/>
      <c r="E60" s="16" t="str">
        <f t="shared" si="0"/>
        <v/>
      </c>
      <c r="F60" s="349" t="b">
        <f t="shared" si="1"/>
        <v>0</v>
      </c>
      <c r="G60" s="350">
        <f t="shared" si="2"/>
        <v>1</v>
      </c>
      <c r="H60" s="382"/>
      <c r="I60" s="382" t="str">
        <f t="shared" si="3"/>
        <v/>
      </c>
      <c r="J60" s="382" t="str">
        <f t="shared" si="4"/>
        <v/>
      </c>
    </row>
    <row r="61" spans="1:10">
      <c r="A61" s="37">
        <v>52</v>
      </c>
      <c r="B61" s="6"/>
      <c r="C61" s="6"/>
      <c r="D61" s="216"/>
      <c r="E61" s="16" t="str">
        <f t="shared" si="0"/>
        <v/>
      </c>
      <c r="F61" s="349" t="b">
        <f t="shared" si="1"/>
        <v>0</v>
      </c>
      <c r="G61" s="350">
        <f t="shared" si="2"/>
        <v>1</v>
      </c>
      <c r="H61" s="382"/>
      <c r="I61" s="382" t="str">
        <f t="shared" si="3"/>
        <v/>
      </c>
      <c r="J61" s="382" t="str">
        <f t="shared" si="4"/>
        <v/>
      </c>
    </row>
    <row r="62" spans="1:10">
      <c r="A62" s="37">
        <v>53</v>
      </c>
      <c r="B62" s="6"/>
      <c r="C62" s="6"/>
      <c r="D62" s="216"/>
      <c r="E62" s="16" t="str">
        <f t="shared" si="0"/>
        <v/>
      </c>
      <c r="F62" s="349" t="b">
        <f t="shared" si="1"/>
        <v>0</v>
      </c>
      <c r="G62" s="350">
        <f t="shared" si="2"/>
        <v>1</v>
      </c>
      <c r="H62" s="382"/>
      <c r="I62" s="382" t="str">
        <f t="shared" si="3"/>
        <v/>
      </c>
      <c r="J62" s="382" t="str">
        <f t="shared" si="4"/>
        <v/>
      </c>
    </row>
    <row r="63" spans="1:10">
      <c r="A63" s="37">
        <v>54</v>
      </c>
      <c r="B63" s="6"/>
      <c r="C63" s="6"/>
      <c r="D63" s="216"/>
      <c r="E63" s="16" t="str">
        <f t="shared" si="0"/>
        <v/>
      </c>
      <c r="F63" s="349" t="b">
        <f t="shared" si="1"/>
        <v>0</v>
      </c>
      <c r="G63" s="350">
        <f t="shared" si="2"/>
        <v>1</v>
      </c>
      <c r="H63" s="382"/>
      <c r="I63" s="382" t="str">
        <f t="shared" si="3"/>
        <v/>
      </c>
      <c r="J63" s="382" t="str">
        <f t="shared" si="4"/>
        <v/>
      </c>
    </row>
    <row r="64" spans="1:10">
      <c r="A64" s="37">
        <v>55</v>
      </c>
      <c r="B64" s="6"/>
      <c r="C64" s="6"/>
      <c r="D64" s="216"/>
      <c r="E64" s="16" t="str">
        <f t="shared" si="0"/>
        <v/>
      </c>
      <c r="F64" s="349" t="b">
        <f t="shared" si="1"/>
        <v>0</v>
      </c>
      <c r="G64" s="350">
        <f t="shared" si="2"/>
        <v>1</v>
      </c>
      <c r="H64" s="382"/>
      <c r="I64" s="382" t="str">
        <f t="shared" si="3"/>
        <v/>
      </c>
      <c r="J64" s="382" t="str">
        <f t="shared" si="4"/>
        <v/>
      </c>
    </row>
    <row r="65" spans="1:10">
      <c r="A65" s="37">
        <v>56</v>
      </c>
      <c r="B65" s="6"/>
      <c r="C65" s="6"/>
      <c r="D65" s="216"/>
      <c r="E65" s="16" t="str">
        <f t="shared" si="0"/>
        <v/>
      </c>
      <c r="F65" s="349" t="b">
        <f t="shared" si="1"/>
        <v>0</v>
      </c>
      <c r="G65" s="350">
        <f t="shared" si="2"/>
        <v>1</v>
      </c>
      <c r="H65" s="382"/>
      <c r="I65" s="382" t="str">
        <f t="shared" si="3"/>
        <v/>
      </c>
      <c r="J65" s="382" t="str">
        <f t="shared" si="4"/>
        <v/>
      </c>
    </row>
    <row r="66" spans="1:10">
      <c r="A66" s="37">
        <v>57</v>
      </c>
      <c r="B66" s="6"/>
      <c r="C66" s="6"/>
      <c r="D66" s="216"/>
      <c r="E66" s="16" t="str">
        <f t="shared" si="0"/>
        <v/>
      </c>
      <c r="F66" s="349" t="b">
        <f t="shared" si="1"/>
        <v>0</v>
      </c>
      <c r="G66" s="350">
        <f t="shared" si="2"/>
        <v>1</v>
      </c>
      <c r="H66" s="382"/>
      <c r="I66" s="382" t="str">
        <f t="shared" si="3"/>
        <v/>
      </c>
      <c r="J66" s="382" t="str">
        <f t="shared" si="4"/>
        <v/>
      </c>
    </row>
    <row r="67" spans="1:10">
      <c r="A67" s="37">
        <v>58</v>
      </c>
      <c r="B67" s="6"/>
      <c r="C67" s="6"/>
      <c r="D67" s="216"/>
      <c r="E67" s="16" t="str">
        <f t="shared" si="0"/>
        <v/>
      </c>
      <c r="F67" s="349" t="b">
        <f t="shared" si="1"/>
        <v>0</v>
      </c>
      <c r="G67" s="350">
        <f t="shared" si="2"/>
        <v>1</v>
      </c>
      <c r="H67" s="382"/>
      <c r="I67" s="382" t="str">
        <f t="shared" si="3"/>
        <v/>
      </c>
      <c r="J67" s="382" t="str">
        <f t="shared" si="4"/>
        <v/>
      </c>
    </row>
    <row r="68" spans="1:10">
      <c r="A68" s="37">
        <v>59</v>
      </c>
      <c r="B68" s="6"/>
      <c r="C68" s="6"/>
      <c r="D68" s="216"/>
      <c r="E68" s="16" t="str">
        <f t="shared" si="0"/>
        <v/>
      </c>
      <c r="F68" s="349" t="b">
        <f t="shared" si="1"/>
        <v>0</v>
      </c>
      <c r="G68" s="350">
        <f t="shared" si="2"/>
        <v>1</v>
      </c>
      <c r="H68" s="382"/>
      <c r="I68" s="382" t="str">
        <f t="shared" si="3"/>
        <v/>
      </c>
      <c r="J68" s="382" t="str">
        <f t="shared" si="4"/>
        <v/>
      </c>
    </row>
    <row r="69" spans="1:10">
      <c r="A69" s="37">
        <v>60</v>
      </c>
      <c r="B69" s="6"/>
      <c r="C69" s="6"/>
      <c r="D69" s="216"/>
      <c r="E69" s="16" t="str">
        <f t="shared" si="0"/>
        <v/>
      </c>
      <c r="F69" s="349" t="b">
        <f t="shared" si="1"/>
        <v>0</v>
      </c>
      <c r="G69" s="350">
        <f t="shared" si="2"/>
        <v>1</v>
      </c>
      <c r="H69" s="382"/>
      <c r="I69" s="382" t="str">
        <f t="shared" si="3"/>
        <v/>
      </c>
      <c r="J69" s="382" t="str">
        <f t="shared" si="4"/>
        <v/>
      </c>
    </row>
    <row r="70" spans="1:10">
      <c r="A70" s="37">
        <v>61</v>
      </c>
      <c r="B70" s="6"/>
      <c r="C70" s="6"/>
      <c r="D70" s="216"/>
      <c r="E70" s="16" t="str">
        <f t="shared" si="0"/>
        <v/>
      </c>
      <c r="F70" s="349" t="b">
        <f t="shared" si="1"/>
        <v>0</v>
      </c>
      <c r="G70" s="350">
        <f t="shared" si="2"/>
        <v>1</v>
      </c>
      <c r="H70" s="382"/>
      <c r="I70" s="382" t="str">
        <f t="shared" si="3"/>
        <v/>
      </c>
      <c r="J70" s="382" t="str">
        <f t="shared" si="4"/>
        <v/>
      </c>
    </row>
    <row r="71" spans="1:10">
      <c r="A71" s="37">
        <v>62</v>
      </c>
      <c r="B71" s="6"/>
      <c r="C71" s="6"/>
      <c r="D71" s="216"/>
      <c r="E71" s="16" t="str">
        <f t="shared" si="0"/>
        <v/>
      </c>
      <c r="F71" s="349" t="b">
        <f t="shared" si="1"/>
        <v>0</v>
      </c>
      <c r="G71" s="350">
        <f t="shared" si="2"/>
        <v>1</v>
      </c>
      <c r="H71" s="382"/>
      <c r="I71" s="382" t="str">
        <f t="shared" si="3"/>
        <v/>
      </c>
      <c r="J71" s="382" t="str">
        <f t="shared" si="4"/>
        <v/>
      </c>
    </row>
    <row r="72" spans="1:10">
      <c r="A72" s="37">
        <v>63</v>
      </c>
      <c r="B72" s="6"/>
      <c r="C72" s="6"/>
      <c r="D72" s="216"/>
      <c r="E72" s="16" t="str">
        <f t="shared" si="0"/>
        <v/>
      </c>
      <c r="F72" s="349" t="b">
        <f t="shared" si="1"/>
        <v>0</v>
      </c>
      <c r="G72" s="350">
        <f t="shared" si="2"/>
        <v>1</v>
      </c>
      <c r="H72" s="382"/>
      <c r="I72" s="382" t="str">
        <f t="shared" si="3"/>
        <v/>
      </c>
      <c r="J72" s="382" t="str">
        <f t="shared" si="4"/>
        <v/>
      </c>
    </row>
    <row r="73" spans="1:10">
      <c r="A73" s="37">
        <v>64</v>
      </c>
      <c r="B73" s="6"/>
      <c r="C73" s="6"/>
      <c r="D73" s="216"/>
      <c r="E73" s="16" t="str">
        <f t="shared" si="0"/>
        <v/>
      </c>
      <c r="F73" s="349" t="b">
        <f t="shared" si="1"/>
        <v>0</v>
      </c>
      <c r="G73" s="350">
        <f t="shared" si="2"/>
        <v>1</v>
      </c>
      <c r="H73" s="382"/>
      <c r="I73" s="382" t="str">
        <f t="shared" si="3"/>
        <v/>
      </c>
      <c r="J73" s="382" t="str">
        <f t="shared" si="4"/>
        <v/>
      </c>
    </row>
    <row r="74" spans="1:10">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c r="A75" s="37">
        <v>66</v>
      </c>
      <c r="B75" s="6"/>
      <c r="C75" s="6"/>
      <c r="D75" s="216"/>
      <c r="E75" s="16" t="str">
        <f t="shared" si="5"/>
        <v/>
      </c>
      <c r="F75" s="349" t="b">
        <f t="shared" si="6"/>
        <v>0</v>
      </c>
      <c r="G75" s="350">
        <f t="shared" si="7"/>
        <v>1</v>
      </c>
      <c r="H75" s="382"/>
      <c r="I75" s="382" t="str">
        <f t="shared" si="8"/>
        <v/>
      </c>
      <c r="J75" s="382" t="str">
        <f t="shared" si="9"/>
        <v/>
      </c>
    </row>
    <row r="76" spans="1:10">
      <c r="A76" s="37">
        <v>67</v>
      </c>
      <c r="B76" s="6"/>
      <c r="C76" s="6"/>
      <c r="D76" s="216"/>
      <c r="E76" s="16" t="str">
        <f t="shared" si="5"/>
        <v/>
      </c>
      <c r="F76" s="349" t="b">
        <f t="shared" si="6"/>
        <v>0</v>
      </c>
      <c r="G76" s="350">
        <f t="shared" si="7"/>
        <v>1</v>
      </c>
      <c r="H76" s="382"/>
      <c r="I76" s="382" t="str">
        <f t="shared" si="8"/>
        <v/>
      </c>
      <c r="J76" s="382" t="str">
        <f t="shared" si="9"/>
        <v/>
      </c>
    </row>
    <row r="77" spans="1:10">
      <c r="A77" s="37">
        <v>68</v>
      </c>
      <c r="B77" s="6"/>
      <c r="C77" s="6"/>
      <c r="D77" s="216"/>
      <c r="E77" s="16" t="str">
        <f t="shared" si="5"/>
        <v/>
      </c>
      <c r="F77" s="349" t="b">
        <f t="shared" si="6"/>
        <v>0</v>
      </c>
      <c r="G77" s="350">
        <f t="shared" si="7"/>
        <v>1</v>
      </c>
      <c r="H77" s="382"/>
      <c r="I77" s="382" t="str">
        <f t="shared" si="8"/>
        <v/>
      </c>
      <c r="J77" s="382" t="str">
        <f t="shared" si="9"/>
        <v/>
      </c>
    </row>
    <row r="78" spans="1:10">
      <c r="A78" s="37">
        <v>69</v>
      </c>
      <c r="B78" s="6"/>
      <c r="C78" s="6"/>
      <c r="D78" s="216"/>
      <c r="E78" s="16" t="str">
        <f t="shared" si="5"/>
        <v/>
      </c>
      <c r="F78" s="349" t="b">
        <f t="shared" si="6"/>
        <v>0</v>
      </c>
      <c r="G78" s="350">
        <f t="shared" si="7"/>
        <v>1</v>
      </c>
      <c r="H78" s="382"/>
      <c r="I78" s="382" t="str">
        <f t="shared" si="8"/>
        <v/>
      </c>
      <c r="J78" s="382" t="str">
        <f t="shared" si="9"/>
        <v/>
      </c>
    </row>
    <row r="79" spans="1:10">
      <c r="A79" s="37">
        <v>70</v>
      </c>
      <c r="B79" s="6"/>
      <c r="C79" s="6"/>
      <c r="D79" s="216"/>
      <c r="E79" s="16" t="str">
        <f t="shared" si="5"/>
        <v/>
      </c>
      <c r="F79" s="349" t="b">
        <f t="shared" si="6"/>
        <v>0</v>
      </c>
      <c r="G79" s="350">
        <f t="shared" si="7"/>
        <v>1</v>
      </c>
      <c r="H79" s="382"/>
      <c r="I79" s="382" t="str">
        <f t="shared" si="8"/>
        <v/>
      </c>
      <c r="J79" s="382" t="str">
        <f t="shared" si="9"/>
        <v/>
      </c>
    </row>
    <row r="80" spans="1:10">
      <c r="A80" s="37">
        <v>71</v>
      </c>
      <c r="B80" s="6"/>
      <c r="C80" s="6"/>
      <c r="D80" s="216"/>
      <c r="E80" s="16" t="str">
        <f t="shared" si="5"/>
        <v/>
      </c>
      <c r="F80" s="349" t="b">
        <f t="shared" si="6"/>
        <v>0</v>
      </c>
      <c r="G80" s="350">
        <f t="shared" si="7"/>
        <v>1</v>
      </c>
      <c r="H80" s="382"/>
      <c r="I80" s="382" t="str">
        <f t="shared" si="8"/>
        <v/>
      </c>
      <c r="J80" s="382" t="str">
        <f t="shared" si="9"/>
        <v/>
      </c>
    </row>
    <row r="81" spans="1:10">
      <c r="A81" s="37">
        <v>72</v>
      </c>
      <c r="B81" s="6"/>
      <c r="C81" s="6"/>
      <c r="D81" s="216"/>
      <c r="E81" s="16" t="str">
        <f t="shared" si="5"/>
        <v/>
      </c>
      <c r="F81" s="349" t="b">
        <f t="shared" si="6"/>
        <v>0</v>
      </c>
      <c r="G81" s="350">
        <f t="shared" si="7"/>
        <v>1</v>
      </c>
      <c r="H81" s="382"/>
      <c r="I81" s="382" t="str">
        <f t="shared" si="8"/>
        <v/>
      </c>
      <c r="J81" s="382" t="str">
        <f t="shared" si="9"/>
        <v/>
      </c>
    </row>
    <row r="82" spans="1:10">
      <c r="A82" s="37">
        <v>73</v>
      </c>
      <c r="B82" s="6"/>
      <c r="C82" s="6"/>
      <c r="D82" s="216"/>
      <c r="E82" s="16" t="str">
        <f t="shared" si="5"/>
        <v/>
      </c>
      <c r="F82" s="349" t="b">
        <f t="shared" si="6"/>
        <v>0</v>
      </c>
      <c r="G82" s="350">
        <f t="shared" si="7"/>
        <v>1</v>
      </c>
      <c r="H82" s="382"/>
      <c r="I82" s="382" t="str">
        <f t="shared" si="8"/>
        <v/>
      </c>
      <c r="J82" s="382" t="str">
        <f t="shared" si="9"/>
        <v/>
      </c>
    </row>
    <row r="83" spans="1:10">
      <c r="A83" s="37">
        <v>74</v>
      </c>
      <c r="B83" s="6"/>
      <c r="C83" s="6"/>
      <c r="D83" s="216"/>
      <c r="E83" s="16" t="str">
        <f t="shared" si="5"/>
        <v/>
      </c>
      <c r="F83" s="349" t="b">
        <f t="shared" si="6"/>
        <v>0</v>
      </c>
      <c r="G83" s="350">
        <f t="shared" si="7"/>
        <v>1</v>
      </c>
      <c r="H83" s="382"/>
      <c r="I83" s="382" t="str">
        <f t="shared" si="8"/>
        <v/>
      </c>
      <c r="J83" s="382" t="str">
        <f t="shared" si="9"/>
        <v/>
      </c>
    </row>
    <row r="84" spans="1:10">
      <c r="A84" s="37">
        <v>75</v>
      </c>
      <c r="B84" s="6"/>
      <c r="C84" s="6"/>
      <c r="D84" s="216"/>
      <c r="E84" s="16" t="str">
        <f t="shared" si="5"/>
        <v/>
      </c>
      <c r="F84" s="349" t="b">
        <f t="shared" si="6"/>
        <v>0</v>
      </c>
      <c r="G84" s="350">
        <f t="shared" si="7"/>
        <v>1</v>
      </c>
      <c r="H84" s="382"/>
      <c r="I84" s="382" t="str">
        <f t="shared" si="8"/>
        <v/>
      </c>
      <c r="J84" s="382" t="str">
        <f t="shared" si="9"/>
        <v/>
      </c>
    </row>
    <row r="85" spans="1:10">
      <c r="A85" s="37">
        <v>76</v>
      </c>
      <c r="B85" s="6"/>
      <c r="C85" s="6"/>
      <c r="D85" s="216"/>
      <c r="E85" s="16" t="str">
        <f t="shared" si="5"/>
        <v/>
      </c>
      <c r="F85" s="349" t="b">
        <f t="shared" si="6"/>
        <v>0</v>
      </c>
      <c r="G85" s="350">
        <f t="shared" si="7"/>
        <v>1</v>
      </c>
      <c r="H85" s="382"/>
      <c r="I85" s="382" t="str">
        <f t="shared" si="8"/>
        <v/>
      </c>
      <c r="J85" s="382" t="str">
        <f t="shared" si="9"/>
        <v/>
      </c>
    </row>
    <row r="86" spans="1:10">
      <c r="A86" s="37">
        <v>77</v>
      </c>
      <c r="B86" s="6"/>
      <c r="C86" s="6"/>
      <c r="D86" s="216"/>
      <c r="E86" s="16" t="str">
        <f t="shared" si="5"/>
        <v/>
      </c>
      <c r="F86" s="349" t="b">
        <f t="shared" si="6"/>
        <v>0</v>
      </c>
      <c r="G86" s="350">
        <f t="shared" si="7"/>
        <v>1</v>
      </c>
      <c r="H86" s="382"/>
      <c r="I86" s="382" t="str">
        <f t="shared" si="8"/>
        <v/>
      </c>
      <c r="J86" s="382" t="str">
        <f t="shared" si="9"/>
        <v/>
      </c>
    </row>
    <row r="87" spans="1:10">
      <c r="A87" s="37">
        <v>78</v>
      </c>
      <c r="B87" s="6"/>
      <c r="C87" s="6"/>
      <c r="D87" s="216"/>
      <c r="E87" s="16" t="str">
        <f t="shared" si="5"/>
        <v/>
      </c>
      <c r="F87" s="349" t="b">
        <f t="shared" si="6"/>
        <v>0</v>
      </c>
      <c r="G87" s="350">
        <f t="shared" si="7"/>
        <v>1</v>
      </c>
      <c r="H87" s="382"/>
      <c r="I87" s="382" t="str">
        <f t="shared" si="8"/>
        <v/>
      </c>
      <c r="J87" s="382" t="str">
        <f t="shared" si="9"/>
        <v/>
      </c>
    </row>
    <row r="88" spans="1:10">
      <c r="A88" s="37">
        <v>79</v>
      </c>
      <c r="B88" s="6"/>
      <c r="C88" s="6"/>
      <c r="D88" s="216"/>
      <c r="E88" s="16" t="str">
        <f t="shared" si="5"/>
        <v/>
      </c>
      <c r="F88" s="349" t="b">
        <f t="shared" si="6"/>
        <v>0</v>
      </c>
      <c r="G88" s="350">
        <f t="shared" si="7"/>
        <v>1</v>
      </c>
      <c r="H88" s="382"/>
      <c r="I88" s="382" t="str">
        <f t="shared" si="8"/>
        <v/>
      </c>
      <c r="J88" s="382" t="str">
        <f t="shared" si="9"/>
        <v/>
      </c>
    </row>
    <row r="89" spans="1:10">
      <c r="A89" s="37">
        <v>80</v>
      </c>
      <c r="B89" s="6"/>
      <c r="C89" s="6"/>
      <c r="D89" s="216"/>
      <c r="E89" s="16" t="str">
        <f t="shared" si="5"/>
        <v/>
      </c>
      <c r="F89" s="349" t="b">
        <f t="shared" si="6"/>
        <v>0</v>
      </c>
      <c r="G89" s="350">
        <f t="shared" si="7"/>
        <v>1</v>
      </c>
      <c r="H89" s="382"/>
      <c r="I89" s="382" t="str">
        <f t="shared" si="8"/>
        <v/>
      </c>
      <c r="J89" s="382" t="str">
        <f t="shared" si="9"/>
        <v/>
      </c>
    </row>
    <row r="90" spans="1:10">
      <c r="A90" s="37">
        <v>81</v>
      </c>
      <c r="B90" s="6"/>
      <c r="C90" s="6"/>
      <c r="D90" s="216"/>
      <c r="E90" s="16" t="str">
        <f t="shared" si="5"/>
        <v/>
      </c>
      <c r="F90" s="349" t="b">
        <f t="shared" si="6"/>
        <v>0</v>
      </c>
      <c r="G90" s="350">
        <f t="shared" si="7"/>
        <v>1</v>
      </c>
      <c r="H90" s="382"/>
      <c r="I90" s="382" t="str">
        <f t="shared" si="8"/>
        <v/>
      </c>
      <c r="J90" s="382" t="str">
        <f t="shared" si="9"/>
        <v/>
      </c>
    </row>
    <row r="91" spans="1:10">
      <c r="A91" s="37">
        <v>82</v>
      </c>
      <c r="B91" s="6"/>
      <c r="C91" s="6"/>
      <c r="D91" s="216"/>
      <c r="E91" s="16" t="str">
        <f t="shared" si="5"/>
        <v/>
      </c>
      <c r="F91" s="349" t="b">
        <f t="shared" si="6"/>
        <v>0</v>
      </c>
      <c r="G91" s="350">
        <f t="shared" si="7"/>
        <v>1</v>
      </c>
      <c r="H91" s="382"/>
      <c r="I91" s="382" t="str">
        <f t="shared" si="8"/>
        <v/>
      </c>
      <c r="J91" s="382" t="str">
        <f t="shared" si="9"/>
        <v/>
      </c>
    </row>
    <row r="92" spans="1:10">
      <c r="A92" s="37">
        <v>83</v>
      </c>
      <c r="B92" s="6"/>
      <c r="C92" s="6"/>
      <c r="D92" s="216"/>
      <c r="E92" s="16" t="str">
        <f t="shared" si="5"/>
        <v/>
      </c>
      <c r="F92" s="349" t="b">
        <f t="shared" si="6"/>
        <v>0</v>
      </c>
      <c r="G92" s="350">
        <f t="shared" si="7"/>
        <v>1</v>
      </c>
      <c r="H92" s="382"/>
      <c r="I92" s="382" t="str">
        <f t="shared" si="8"/>
        <v/>
      </c>
      <c r="J92" s="382" t="str">
        <f t="shared" si="9"/>
        <v/>
      </c>
    </row>
    <row r="93" spans="1:10">
      <c r="A93" s="37">
        <v>84</v>
      </c>
      <c r="B93" s="6"/>
      <c r="C93" s="6"/>
      <c r="D93" s="216"/>
      <c r="E93" s="16" t="str">
        <f t="shared" si="5"/>
        <v/>
      </c>
      <c r="F93" s="349" t="b">
        <f t="shared" si="6"/>
        <v>0</v>
      </c>
      <c r="G93" s="350">
        <f t="shared" si="7"/>
        <v>1</v>
      </c>
      <c r="H93" s="382"/>
      <c r="I93" s="382" t="str">
        <f t="shared" si="8"/>
        <v/>
      </c>
      <c r="J93" s="382" t="str">
        <f t="shared" si="9"/>
        <v/>
      </c>
    </row>
    <row r="94" spans="1:10">
      <c r="A94" s="37">
        <v>85</v>
      </c>
      <c r="B94" s="6"/>
      <c r="C94" s="6"/>
      <c r="D94" s="216"/>
      <c r="E94" s="16" t="str">
        <f t="shared" si="5"/>
        <v/>
      </c>
      <c r="F94" s="349" t="b">
        <f t="shared" si="6"/>
        <v>0</v>
      </c>
      <c r="G94" s="350">
        <f t="shared" si="7"/>
        <v>1</v>
      </c>
      <c r="H94" s="382"/>
      <c r="I94" s="382" t="str">
        <f t="shared" si="8"/>
        <v/>
      </c>
      <c r="J94" s="382" t="str">
        <f t="shared" si="9"/>
        <v/>
      </c>
    </row>
    <row r="95" spans="1:10">
      <c r="A95" s="37">
        <v>86</v>
      </c>
      <c r="B95" s="6"/>
      <c r="C95" s="6"/>
      <c r="D95" s="216"/>
      <c r="E95" s="16" t="str">
        <f t="shared" si="5"/>
        <v/>
      </c>
      <c r="F95" s="349" t="b">
        <f t="shared" si="6"/>
        <v>0</v>
      </c>
      <c r="G95" s="350">
        <f t="shared" si="7"/>
        <v>1</v>
      </c>
      <c r="H95" s="382"/>
      <c r="I95" s="382" t="str">
        <f t="shared" si="8"/>
        <v/>
      </c>
      <c r="J95" s="382" t="str">
        <f t="shared" si="9"/>
        <v/>
      </c>
    </row>
    <row r="96" spans="1:10">
      <c r="A96" s="37">
        <v>87</v>
      </c>
      <c r="B96" s="6"/>
      <c r="C96" s="6"/>
      <c r="D96" s="216"/>
      <c r="E96" s="16" t="str">
        <f t="shared" si="5"/>
        <v/>
      </c>
      <c r="F96" s="349" t="b">
        <f t="shared" si="6"/>
        <v>0</v>
      </c>
      <c r="G96" s="350">
        <f t="shared" si="7"/>
        <v>1</v>
      </c>
      <c r="H96" s="382"/>
      <c r="I96" s="382" t="str">
        <f t="shared" si="8"/>
        <v/>
      </c>
      <c r="J96" s="382" t="str">
        <f t="shared" si="9"/>
        <v/>
      </c>
    </row>
    <row r="97" spans="1:10">
      <c r="A97" s="37">
        <v>88</v>
      </c>
      <c r="B97" s="6"/>
      <c r="C97" s="6"/>
      <c r="D97" s="216"/>
      <c r="E97" s="16" t="str">
        <f t="shared" si="5"/>
        <v/>
      </c>
      <c r="F97" s="349" t="b">
        <f t="shared" si="6"/>
        <v>0</v>
      </c>
      <c r="G97" s="350">
        <f t="shared" si="7"/>
        <v>1</v>
      </c>
      <c r="H97" s="382"/>
      <c r="I97" s="382" t="str">
        <f t="shared" si="8"/>
        <v/>
      </c>
      <c r="J97" s="382" t="str">
        <f t="shared" si="9"/>
        <v/>
      </c>
    </row>
    <row r="98" spans="1:10">
      <c r="A98" s="37">
        <v>89</v>
      </c>
      <c r="B98" s="6"/>
      <c r="C98" s="6"/>
      <c r="D98" s="216"/>
      <c r="E98" s="16" t="str">
        <f t="shared" si="5"/>
        <v/>
      </c>
      <c r="F98" s="349" t="b">
        <f t="shared" si="6"/>
        <v>0</v>
      </c>
      <c r="G98" s="350">
        <f t="shared" si="7"/>
        <v>1</v>
      </c>
      <c r="H98" s="382"/>
      <c r="I98" s="382" t="str">
        <f t="shared" si="8"/>
        <v/>
      </c>
      <c r="J98" s="382" t="str">
        <f t="shared" si="9"/>
        <v/>
      </c>
    </row>
    <row r="99" spans="1:10">
      <c r="A99" s="37">
        <v>90</v>
      </c>
      <c r="B99" s="6"/>
      <c r="C99" s="6"/>
      <c r="D99" s="216"/>
      <c r="E99" s="16" t="str">
        <f t="shared" si="5"/>
        <v/>
      </c>
      <c r="F99" s="349" t="b">
        <f t="shared" si="6"/>
        <v>0</v>
      </c>
      <c r="G99" s="350">
        <f t="shared" si="7"/>
        <v>1</v>
      </c>
      <c r="H99" s="382"/>
      <c r="I99" s="382" t="str">
        <f t="shared" si="8"/>
        <v/>
      </c>
      <c r="J99" s="382" t="str">
        <f t="shared" si="9"/>
        <v/>
      </c>
    </row>
    <row r="100" spans="1:10">
      <c r="A100" s="37">
        <v>91</v>
      </c>
      <c r="B100" s="6"/>
      <c r="C100" s="6"/>
      <c r="D100" s="216"/>
      <c r="E100" s="16" t="str">
        <f t="shared" si="5"/>
        <v/>
      </c>
      <c r="F100" s="349" t="b">
        <f t="shared" si="6"/>
        <v>0</v>
      </c>
      <c r="G100" s="350">
        <f t="shared" si="7"/>
        <v>1</v>
      </c>
      <c r="H100" s="382"/>
      <c r="I100" s="382" t="str">
        <f t="shared" si="8"/>
        <v/>
      </c>
      <c r="J100" s="382" t="str">
        <f t="shared" si="9"/>
        <v/>
      </c>
    </row>
    <row r="101" spans="1:10">
      <c r="A101" s="37">
        <v>92</v>
      </c>
      <c r="B101" s="6"/>
      <c r="C101" s="6"/>
      <c r="D101" s="216"/>
      <c r="E101" s="16" t="str">
        <f t="shared" si="5"/>
        <v/>
      </c>
      <c r="F101" s="349" t="b">
        <f t="shared" si="6"/>
        <v>0</v>
      </c>
      <c r="G101" s="350">
        <f t="shared" si="7"/>
        <v>1</v>
      </c>
      <c r="H101" s="382"/>
      <c r="I101" s="382" t="str">
        <f t="shared" si="8"/>
        <v/>
      </c>
      <c r="J101" s="382" t="str">
        <f t="shared" si="9"/>
        <v/>
      </c>
    </row>
    <row r="102" spans="1:10">
      <c r="A102" s="37">
        <v>93</v>
      </c>
      <c r="B102" s="6"/>
      <c r="C102" s="6"/>
      <c r="D102" s="216"/>
      <c r="E102" s="16" t="str">
        <f t="shared" si="5"/>
        <v/>
      </c>
      <c r="F102" s="349" t="b">
        <f t="shared" si="6"/>
        <v>0</v>
      </c>
      <c r="G102" s="350">
        <f t="shared" si="7"/>
        <v>1</v>
      </c>
      <c r="H102" s="382"/>
      <c r="I102" s="382" t="str">
        <f t="shared" si="8"/>
        <v/>
      </c>
      <c r="J102" s="382" t="str">
        <f t="shared" si="9"/>
        <v/>
      </c>
    </row>
    <row r="103" spans="1:10">
      <c r="A103" s="37">
        <v>94</v>
      </c>
      <c r="B103" s="6"/>
      <c r="C103" s="6"/>
      <c r="D103" s="216"/>
      <c r="E103" s="16" t="str">
        <f t="shared" si="5"/>
        <v/>
      </c>
      <c r="F103" s="349" t="b">
        <f t="shared" si="6"/>
        <v>0</v>
      </c>
      <c r="G103" s="350">
        <f t="shared" si="7"/>
        <v>1</v>
      </c>
      <c r="H103" s="382"/>
      <c r="I103" s="382" t="str">
        <f t="shared" si="8"/>
        <v/>
      </c>
      <c r="J103" s="382" t="str">
        <f t="shared" si="9"/>
        <v/>
      </c>
    </row>
    <row r="104" spans="1:10">
      <c r="A104" s="37">
        <v>95</v>
      </c>
      <c r="B104" s="6"/>
      <c r="C104" s="6"/>
      <c r="D104" s="216"/>
      <c r="E104" s="16" t="str">
        <f t="shared" si="5"/>
        <v/>
      </c>
      <c r="F104" s="349" t="b">
        <f t="shared" si="6"/>
        <v>0</v>
      </c>
      <c r="G104" s="350">
        <f t="shared" si="7"/>
        <v>1</v>
      </c>
      <c r="H104" s="382"/>
      <c r="I104" s="382" t="str">
        <f t="shared" si="8"/>
        <v/>
      </c>
      <c r="J104" s="382" t="str">
        <f t="shared" si="9"/>
        <v/>
      </c>
    </row>
    <row r="105" spans="1:10">
      <c r="A105" s="37">
        <v>96</v>
      </c>
      <c r="B105" s="6"/>
      <c r="C105" s="6"/>
      <c r="D105" s="216"/>
      <c r="E105" s="16" t="str">
        <f t="shared" si="5"/>
        <v/>
      </c>
      <c r="F105" s="349" t="b">
        <f t="shared" si="6"/>
        <v>0</v>
      </c>
      <c r="G105" s="350">
        <f t="shared" si="7"/>
        <v>1</v>
      </c>
      <c r="H105" s="382"/>
      <c r="I105" s="382" t="str">
        <f t="shared" si="8"/>
        <v/>
      </c>
      <c r="J105" s="382" t="str">
        <f t="shared" si="9"/>
        <v/>
      </c>
    </row>
    <row r="106" spans="1:10">
      <c r="A106" s="37">
        <v>97</v>
      </c>
      <c r="B106" s="6"/>
      <c r="C106" s="6"/>
      <c r="D106" s="216"/>
      <c r="E106" s="16" t="str">
        <f t="shared" si="5"/>
        <v/>
      </c>
      <c r="F106" s="349" t="b">
        <f t="shared" si="6"/>
        <v>0</v>
      </c>
      <c r="G106" s="350">
        <f t="shared" si="7"/>
        <v>1</v>
      </c>
      <c r="H106" s="382"/>
      <c r="I106" s="382" t="str">
        <f t="shared" si="8"/>
        <v/>
      </c>
      <c r="J106" s="382" t="str">
        <f t="shared" si="9"/>
        <v/>
      </c>
    </row>
    <row r="107" spans="1:10">
      <c r="A107" s="37">
        <v>98</v>
      </c>
      <c r="B107" s="6"/>
      <c r="C107" s="6"/>
      <c r="D107" s="216"/>
      <c r="E107" s="16" t="str">
        <f t="shared" si="5"/>
        <v/>
      </c>
      <c r="F107" s="349" t="b">
        <f t="shared" si="6"/>
        <v>0</v>
      </c>
      <c r="G107" s="350">
        <f t="shared" si="7"/>
        <v>1</v>
      </c>
      <c r="H107" s="382"/>
      <c r="I107" s="382" t="str">
        <f t="shared" si="8"/>
        <v/>
      </c>
      <c r="J107" s="382" t="str">
        <f t="shared" si="9"/>
        <v/>
      </c>
    </row>
    <row r="108" spans="1:10">
      <c r="A108" s="143">
        <v>99</v>
      </c>
      <c r="B108" s="6"/>
      <c r="C108" s="6"/>
      <c r="D108" s="216"/>
      <c r="E108" s="16" t="str">
        <f t="shared" si="5"/>
        <v/>
      </c>
      <c r="F108" s="349" t="b">
        <f t="shared" si="6"/>
        <v>0</v>
      </c>
      <c r="G108" s="350">
        <f t="shared" si="7"/>
        <v>1</v>
      </c>
      <c r="H108" s="382"/>
      <c r="I108" s="382" t="str">
        <f t="shared" si="8"/>
        <v/>
      </c>
      <c r="J108" s="382" t="str">
        <f t="shared" si="9"/>
        <v/>
      </c>
    </row>
    <row r="109" spans="1:10">
      <c r="A109" s="143">
        <v>100</v>
      </c>
      <c r="B109" s="144"/>
      <c r="C109" s="144"/>
      <c r="D109" s="146"/>
      <c r="E109" s="16" t="str">
        <f t="shared" si="5"/>
        <v/>
      </c>
      <c r="H109" s="382"/>
      <c r="I109" s="382" t="str">
        <f t="shared" si="8"/>
        <v/>
      </c>
      <c r="J109" s="382" t="str">
        <f t="shared" si="9"/>
        <v/>
      </c>
    </row>
    <row r="110" spans="1:10">
      <c r="A110" s="143">
        <v>101</v>
      </c>
      <c r="B110" s="144"/>
      <c r="C110" s="144"/>
      <c r="D110" s="146"/>
      <c r="E110" s="16" t="str">
        <f t="shared" si="5"/>
        <v/>
      </c>
      <c r="H110" s="382"/>
      <c r="I110" s="382" t="str">
        <f t="shared" si="8"/>
        <v/>
      </c>
      <c r="J110" s="382" t="str">
        <f t="shared" si="9"/>
        <v/>
      </c>
    </row>
    <row r="111" spans="1:10">
      <c r="A111" s="143">
        <v>102</v>
      </c>
      <c r="B111" s="144"/>
      <c r="C111" s="144"/>
      <c r="D111" s="146"/>
      <c r="E111" s="16" t="str">
        <f t="shared" si="5"/>
        <v/>
      </c>
      <c r="H111" s="382"/>
      <c r="I111" s="382" t="str">
        <f t="shared" si="8"/>
        <v/>
      </c>
      <c r="J111" s="382" t="str">
        <f t="shared" si="9"/>
        <v/>
      </c>
    </row>
    <row r="112" spans="1:10">
      <c r="A112" s="143">
        <v>103</v>
      </c>
      <c r="B112" s="144"/>
      <c r="C112" s="144"/>
      <c r="D112" s="146"/>
      <c r="E112" s="16" t="str">
        <f t="shared" si="5"/>
        <v/>
      </c>
      <c r="H112" s="382"/>
      <c r="I112" s="382" t="str">
        <f t="shared" si="8"/>
        <v/>
      </c>
      <c r="J112" s="382" t="str">
        <f t="shared" si="9"/>
        <v/>
      </c>
    </row>
    <row r="113" spans="1:10">
      <c r="A113" s="143">
        <v>104</v>
      </c>
      <c r="B113" s="144"/>
      <c r="C113" s="144"/>
      <c r="D113" s="146"/>
      <c r="E113" s="16" t="str">
        <f t="shared" si="5"/>
        <v/>
      </c>
      <c r="H113" s="382"/>
      <c r="I113" s="382" t="str">
        <f t="shared" si="8"/>
        <v/>
      </c>
      <c r="J113" s="382" t="str">
        <f t="shared" si="9"/>
        <v/>
      </c>
    </row>
    <row r="114" spans="1:10">
      <c r="A114" s="143">
        <v>105</v>
      </c>
      <c r="B114" s="144"/>
      <c r="C114" s="144"/>
      <c r="D114" s="146"/>
      <c r="E114" s="16" t="str">
        <f t="shared" si="5"/>
        <v/>
      </c>
      <c r="H114" s="382"/>
      <c r="I114" s="382" t="str">
        <f t="shared" si="8"/>
        <v/>
      </c>
      <c r="J114" s="382" t="str">
        <f t="shared" si="9"/>
        <v/>
      </c>
    </row>
    <row r="115" spans="1:10">
      <c r="A115" s="143">
        <v>106</v>
      </c>
      <c r="B115" s="144"/>
      <c r="C115" s="144"/>
      <c r="D115" s="146"/>
      <c r="E115" s="16" t="str">
        <f t="shared" si="5"/>
        <v/>
      </c>
      <c r="H115" s="382"/>
      <c r="I115" s="382" t="str">
        <f t="shared" si="8"/>
        <v/>
      </c>
      <c r="J115" s="382" t="str">
        <f t="shared" si="9"/>
        <v/>
      </c>
    </row>
    <row r="116" spans="1:10">
      <c r="A116" s="143">
        <v>107</v>
      </c>
      <c r="B116" s="144"/>
      <c r="C116" s="144"/>
      <c r="D116" s="146"/>
      <c r="E116" s="16" t="str">
        <f t="shared" si="5"/>
        <v/>
      </c>
      <c r="H116" s="382"/>
      <c r="I116" s="382" t="str">
        <f t="shared" si="8"/>
        <v/>
      </c>
      <c r="J116" s="382" t="str">
        <f t="shared" si="9"/>
        <v/>
      </c>
    </row>
    <row r="117" spans="1:10">
      <c r="A117" s="143">
        <v>108</v>
      </c>
      <c r="B117" s="144"/>
      <c r="C117" s="144"/>
      <c r="D117" s="146"/>
      <c r="E117" s="16" t="str">
        <f t="shared" si="5"/>
        <v/>
      </c>
      <c r="H117" s="382"/>
      <c r="I117" s="382" t="str">
        <f t="shared" si="8"/>
        <v/>
      </c>
      <c r="J117" s="382" t="str">
        <f t="shared" si="9"/>
        <v/>
      </c>
    </row>
    <row r="118" spans="1:10">
      <c r="A118" s="143">
        <v>109</v>
      </c>
      <c r="B118" s="144"/>
      <c r="C118" s="144"/>
      <c r="D118" s="146"/>
      <c r="E118" s="16" t="str">
        <f t="shared" si="5"/>
        <v/>
      </c>
      <c r="H118" s="382"/>
      <c r="I118" s="382" t="str">
        <f t="shared" si="8"/>
        <v/>
      </c>
      <c r="J118" s="382" t="str">
        <f t="shared" si="9"/>
        <v/>
      </c>
    </row>
    <row r="119" spans="1:10">
      <c r="A119" s="143">
        <v>110</v>
      </c>
      <c r="B119" s="144"/>
      <c r="C119" s="144"/>
      <c r="D119" s="146"/>
      <c r="E119" s="16" t="str">
        <f t="shared" si="5"/>
        <v/>
      </c>
      <c r="H119" s="382"/>
      <c r="I119" s="382" t="str">
        <f t="shared" si="8"/>
        <v/>
      </c>
      <c r="J119" s="382" t="str">
        <f t="shared" si="9"/>
        <v/>
      </c>
    </row>
    <row r="120" spans="1:10">
      <c r="A120" s="143">
        <v>111</v>
      </c>
      <c r="B120" s="144"/>
      <c r="C120" s="144"/>
      <c r="D120" s="146"/>
      <c r="E120" s="16" t="str">
        <f t="shared" si="5"/>
        <v/>
      </c>
      <c r="H120" s="382"/>
      <c r="I120" s="382" t="str">
        <f t="shared" si="8"/>
        <v/>
      </c>
      <c r="J120" s="382" t="str">
        <f t="shared" si="9"/>
        <v/>
      </c>
    </row>
    <row r="121" spans="1:10">
      <c r="A121" s="143">
        <v>112</v>
      </c>
      <c r="B121" s="144"/>
      <c r="C121" s="144"/>
      <c r="D121" s="146"/>
      <c r="E121" s="16" t="str">
        <f t="shared" si="5"/>
        <v/>
      </c>
      <c r="H121" s="382"/>
      <c r="I121" s="382" t="str">
        <f t="shared" si="8"/>
        <v/>
      </c>
      <c r="J121" s="382" t="str">
        <f t="shared" si="9"/>
        <v/>
      </c>
    </row>
    <row r="122" spans="1:10">
      <c r="A122" s="143">
        <v>113</v>
      </c>
      <c r="B122" s="144"/>
      <c r="C122" s="144"/>
      <c r="D122" s="146"/>
      <c r="E122" s="16" t="str">
        <f t="shared" si="5"/>
        <v/>
      </c>
      <c r="H122" s="382"/>
      <c r="I122" s="382" t="str">
        <f t="shared" si="8"/>
        <v/>
      </c>
      <c r="J122" s="382" t="str">
        <f t="shared" si="9"/>
        <v/>
      </c>
    </row>
    <row r="123" spans="1:10">
      <c r="A123" s="143">
        <v>114</v>
      </c>
      <c r="B123" s="144"/>
      <c r="C123" s="144"/>
      <c r="D123" s="146"/>
      <c r="E123" s="16" t="str">
        <f t="shared" si="5"/>
        <v/>
      </c>
      <c r="H123" s="382"/>
      <c r="I123" s="382" t="str">
        <f t="shared" si="8"/>
        <v/>
      </c>
      <c r="J123" s="382" t="str">
        <f t="shared" si="9"/>
        <v/>
      </c>
    </row>
    <row r="124" spans="1:10">
      <c r="A124" s="143">
        <v>115</v>
      </c>
      <c r="B124" s="144"/>
      <c r="C124" s="144"/>
      <c r="D124" s="146"/>
      <c r="E124" s="16" t="str">
        <f t="shared" si="5"/>
        <v/>
      </c>
      <c r="H124" s="382"/>
      <c r="I124" s="382" t="str">
        <f t="shared" si="8"/>
        <v/>
      </c>
      <c r="J124" s="382" t="str">
        <f t="shared" si="9"/>
        <v/>
      </c>
    </row>
    <row r="125" spans="1:10">
      <c r="A125" s="143">
        <v>116</v>
      </c>
      <c r="B125" s="144"/>
      <c r="C125" s="144"/>
      <c r="D125" s="146"/>
      <c r="E125" s="16" t="str">
        <f t="shared" si="5"/>
        <v/>
      </c>
      <c r="H125" s="382"/>
      <c r="I125" s="382" t="str">
        <f t="shared" si="8"/>
        <v/>
      </c>
      <c r="J125" s="382" t="str">
        <f t="shared" si="9"/>
        <v/>
      </c>
    </row>
    <row r="126" spans="1:10">
      <c r="A126" s="143">
        <v>117</v>
      </c>
      <c r="B126" s="144"/>
      <c r="C126" s="144"/>
      <c r="D126" s="146"/>
      <c r="E126" s="16" t="str">
        <f t="shared" si="5"/>
        <v/>
      </c>
      <c r="H126" s="382"/>
      <c r="I126" s="382" t="str">
        <f t="shared" si="8"/>
        <v/>
      </c>
      <c r="J126" s="382" t="str">
        <f t="shared" si="9"/>
        <v/>
      </c>
    </row>
    <row r="127" spans="1:10">
      <c r="A127" s="143">
        <v>118</v>
      </c>
      <c r="B127" s="144"/>
      <c r="C127" s="144"/>
      <c r="D127" s="146"/>
      <c r="E127" s="16" t="str">
        <f t="shared" si="5"/>
        <v/>
      </c>
      <c r="H127" s="382"/>
      <c r="I127" s="382" t="str">
        <f t="shared" si="8"/>
        <v/>
      </c>
      <c r="J127" s="382" t="str">
        <f t="shared" si="9"/>
        <v/>
      </c>
    </row>
    <row r="128" spans="1:10">
      <c r="A128" s="143">
        <v>119</v>
      </c>
      <c r="B128" s="144"/>
      <c r="C128" s="144"/>
      <c r="D128" s="146"/>
      <c r="E128" s="16" t="str">
        <f t="shared" si="5"/>
        <v/>
      </c>
      <c r="H128" s="382"/>
      <c r="I128" s="382" t="str">
        <f t="shared" si="8"/>
        <v/>
      </c>
      <c r="J128" s="382" t="str">
        <f t="shared" si="9"/>
        <v/>
      </c>
    </row>
    <row r="129" spans="1:10">
      <c r="A129" s="143">
        <v>120</v>
      </c>
      <c r="B129" s="144"/>
      <c r="C129" s="144"/>
      <c r="D129" s="146"/>
      <c r="E129" s="16" t="str">
        <f t="shared" si="5"/>
        <v/>
      </c>
      <c r="H129" s="382"/>
      <c r="I129" s="382" t="str">
        <f t="shared" si="8"/>
        <v/>
      </c>
      <c r="J129" s="382" t="str">
        <f t="shared" si="9"/>
        <v/>
      </c>
    </row>
    <row r="130" spans="1:10">
      <c r="A130" s="143">
        <v>121</v>
      </c>
      <c r="B130" s="144"/>
      <c r="C130" s="144"/>
      <c r="D130" s="146"/>
      <c r="E130" s="16" t="str">
        <f t="shared" si="5"/>
        <v/>
      </c>
      <c r="H130" s="382"/>
      <c r="I130" s="382" t="str">
        <f t="shared" si="8"/>
        <v/>
      </c>
      <c r="J130" s="382" t="str">
        <f t="shared" si="9"/>
        <v/>
      </c>
    </row>
    <row r="131" spans="1:10">
      <c r="A131" s="143">
        <v>122</v>
      </c>
      <c r="B131" s="144"/>
      <c r="C131" s="144"/>
      <c r="D131" s="146"/>
      <c r="E131" s="16" t="str">
        <f t="shared" si="5"/>
        <v/>
      </c>
      <c r="H131" s="382"/>
      <c r="I131" s="382" t="str">
        <f t="shared" si="8"/>
        <v/>
      </c>
      <c r="J131" s="382" t="str">
        <f t="shared" si="9"/>
        <v/>
      </c>
    </row>
    <row r="132" spans="1:10">
      <c r="A132" s="143">
        <v>123</v>
      </c>
      <c r="B132" s="144"/>
      <c r="C132" s="144"/>
      <c r="D132" s="146"/>
      <c r="E132" s="16" t="str">
        <f t="shared" si="5"/>
        <v/>
      </c>
      <c r="H132" s="382"/>
      <c r="I132" s="382" t="str">
        <f t="shared" si="8"/>
        <v/>
      </c>
      <c r="J132" s="382" t="str">
        <f t="shared" si="9"/>
        <v/>
      </c>
    </row>
    <row r="133" spans="1:10">
      <c r="A133" s="143">
        <v>124</v>
      </c>
      <c r="B133" s="144"/>
      <c r="C133" s="144"/>
      <c r="D133" s="146"/>
      <c r="E133" s="16" t="str">
        <f t="shared" si="5"/>
        <v/>
      </c>
      <c r="H133" s="382"/>
      <c r="I133" s="382" t="str">
        <f t="shared" si="8"/>
        <v/>
      </c>
      <c r="J133" s="382" t="str">
        <f t="shared" si="9"/>
        <v/>
      </c>
    </row>
    <row r="134" spans="1:10">
      <c r="A134" s="143">
        <v>125</v>
      </c>
      <c r="B134" s="144"/>
      <c r="C134" s="144"/>
      <c r="D134" s="146"/>
      <c r="E134" s="16" t="str">
        <f t="shared" si="5"/>
        <v/>
      </c>
      <c r="H134" s="382"/>
      <c r="I134" s="382" t="str">
        <f t="shared" si="8"/>
        <v/>
      </c>
      <c r="J134" s="382" t="str">
        <f t="shared" si="9"/>
        <v/>
      </c>
    </row>
    <row r="135" spans="1:10">
      <c r="A135" s="143">
        <v>126</v>
      </c>
      <c r="B135" s="144"/>
      <c r="C135" s="144"/>
      <c r="D135" s="146"/>
      <c r="E135" s="16" t="str">
        <f t="shared" si="5"/>
        <v/>
      </c>
      <c r="H135" s="382"/>
      <c r="I135" s="382" t="str">
        <f t="shared" si="8"/>
        <v/>
      </c>
      <c r="J135" s="382" t="str">
        <f t="shared" si="9"/>
        <v/>
      </c>
    </row>
    <row r="136" spans="1:10">
      <c r="A136" s="143">
        <v>127</v>
      </c>
      <c r="B136" s="144"/>
      <c r="C136" s="144"/>
      <c r="D136" s="146"/>
      <c r="E136" s="16" t="str">
        <f t="shared" si="5"/>
        <v/>
      </c>
      <c r="H136" s="382"/>
      <c r="I136" s="382" t="str">
        <f t="shared" si="8"/>
        <v/>
      </c>
      <c r="J136" s="382" t="str">
        <f t="shared" si="9"/>
        <v/>
      </c>
    </row>
    <row r="137" spans="1:10">
      <c r="A137" s="143">
        <v>128</v>
      </c>
      <c r="B137" s="144"/>
      <c r="C137" s="144"/>
      <c r="D137" s="146"/>
      <c r="E137" s="16" t="str">
        <f t="shared" si="5"/>
        <v/>
      </c>
      <c r="H137" s="382"/>
      <c r="I137" s="382" t="str">
        <f t="shared" si="8"/>
        <v/>
      </c>
      <c r="J137" s="382" t="str">
        <f t="shared" si="9"/>
        <v/>
      </c>
    </row>
    <row r="138" spans="1:10">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c r="A139" s="143">
        <v>130</v>
      </c>
      <c r="B139" s="144"/>
      <c r="C139" s="144"/>
      <c r="D139" s="146"/>
      <c r="E139" s="16" t="str">
        <f t="shared" si="10"/>
        <v/>
      </c>
      <c r="H139" s="382"/>
      <c r="I139" s="382" t="str">
        <f t="shared" si="11"/>
        <v/>
      </c>
      <c r="J139" s="382" t="str">
        <f t="shared" si="12"/>
        <v/>
      </c>
    </row>
    <row r="140" spans="1:10">
      <c r="A140" s="143">
        <v>131</v>
      </c>
      <c r="B140" s="144"/>
      <c r="C140" s="144"/>
      <c r="D140" s="146"/>
      <c r="E140" s="16" t="str">
        <f t="shared" si="10"/>
        <v/>
      </c>
      <c r="H140" s="382"/>
      <c r="I140" s="382" t="str">
        <f t="shared" si="11"/>
        <v/>
      </c>
      <c r="J140" s="382" t="str">
        <f t="shared" si="12"/>
        <v/>
      </c>
    </row>
    <row r="141" spans="1:10">
      <c r="A141" s="143">
        <v>132</v>
      </c>
      <c r="B141" s="144"/>
      <c r="C141" s="144"/>
      <c r="D141" s="146"/>
      <c r="E141" s="16" t="str">
        <f t="shared" si="10"/>
        <v/>
      </c>
      <c r="H141" s="382"/>
      <c r="I141" s="382" t="str">
        <f t="shared" si="11"/>
        <v/>
      </c>
      <c r="J141" s="382" t="str">
        <f t="shared" si="12"/>
        <v/>
      </c>
    </row>
    <row r="142" spans="1:10">
      <c r="A142" s="143">
        <v>133</v>
      </c>
      <c r="B142" s="144"/>
      <c r="C142" s="144"/>
      <c r="D142" s="146"/>
      <c r="E142" s="16" t="str">
        <f t="shared" si="10"/>
        <v/>
      </c>
      <c r="H142" s="382"/>
      <c r="I142" s="382" t="str">
        <f t="shared" si="11"/>
        <v/>
      </c>
      <c r="J142" s="382" t="str">
        <f t="shared" si="12"/>
        <v/>
      </c>
    </row>
    <row r="143" spans="1:10">
      <c r="A143" s="143">
        <v>134</v>
      </c>
      <c r="B143" s="144"/>
      <c r="C143" s="144"/>
      <c r="D143" s="146"/>
      <c r="E143" s="16" t="str">
        <f t="shared" si="10"/>
        <v/>
      </c>
      <c r="H143" s="382"/>
      <c r="I143" s="382" t="str">
        <f t="shared" si="11"/>
        <v/>
      </c>
      <c r="J143" s="382" t="str">
        <f t="shared" si="12"/>
        <v/>
      </c>
    </row>
    <row r="144" spans="1:10">
      <c r="A144" s="143">
        <v>135</v>
      </c>
      <c r="B144" s="144"/>
      <c r="C144" s="144"/>
      <c r="D144" s="146"/>
      <c r="E144" s="16" t="str">
        <f t="shared" si="10"/>
        <v/>
      </c>
      <c r="H144" s="382"/>
      <c r="I144" s="382" t="str">
        <f t="shared" si="11"/>
        <v/>
      </c>
      <c r="J144" s="382" t="str">
        <f t="shared" si="12"/>
        <v/>
      </c>
    </row>
    <row r="145" spans="1:10">
      <c r="A145" s="143">
        <v>136</v>
      </c>
      <c r="B145" s="144"/>
      <c r="C145" s="144"/>
      <c r="D145" s="146"/>
      <c r="E145" s="16" t="str">
        <f t="shared" si="10"/>
        <v/>
      </c>
      <c r="H145" s="382"/>
      <c r="I145" s="382" t="str">
        <f t="shared" si="11"/>
        <v/>
      </c>
      <c r="J145" s="382" t="str">
        <f t="shared" si="12"/>
        <v/>
      </c>
    </row>
    <row r="146" spans="1:10">
      <c r="A146" s="143">
        <v>137</v>
      </c>
      <c r="B146" s="144"/>
      <c r="C146" s="144"/>
      <c r="D146" s="146"/>
      <c r="E146" s="16" t="str">
        <f t="shared" si="10"/>
        <v/>
      </c>
      <c r="H146" s="382"/>
      <c r="I146" s="382" t="str">
        <f t="shared" si="11"/>
        <v/>
      </c>
      <c r="J146" s="382" t="str">
        <f t="shared" si="12"/>
        <v/>
      </c>
    </row>
    <row r="147" spans="1:10">
      <c r="A147" s="143">
        <v>138</v>
      </c>
      <c r="B147" s="144"/>
      <c r="C147" s="144"/>
      <c r="D147" s="146"/>
      <c r="E147" s="16" t="str">
        <f t="shared" si="10"/>
        <v/>
      </c>
      <c r="H147" s="382"/>
      <c r="I147" s="382" t="str">
        <f t="shared" si="11"/>
        <v/>
      </c>
      <c r="J147" s="382" t="str">
        <f t="shared" si="12"/>
        <v/>
      </c>
    </row>
    <row r="148" spans="1:10">
      <c r="A148" s="143">
        <v>139</v>
      </c>
      <c r="B148" s="144"/>
      <c r="C148" s="144"/>
      <c r="D148" s="146"/>
      <c r="E148" s="16" t="str">
        <f t="shared" si="10"/>
        <v/>
      </c>
      <c r="H148" s="382"/>
      <c r="I148" s="382" t="str">
        <f t="shared" si="11"/>
        <v/>
      </c>
      <c r="J148" s="382" t="str">
        <f t="shared" si="12"/>
        <v/>
      </c>
    </row>
    <row r="149" spans="1:10">
      <c r="A149" s="143">
        <v>140</v>
      </c>
      <c r="B149" s="144"/>
      <c r="C149" s="144"/>
      <c r="D149" s="146"/>
      <c r="E149" s="16" t="str">
        <f t="shared" si="10"/>
        <v/>
      </c>
      <c r="H149" s="382"/>
      <c r="I149" s="382" t="str">
        <f t="shared" si="11"/>
        <v/>
      </c>
      <c r="J149" s="382" t="str">
        <f t="shared" si="12"/>
        <v/>
      </c>
    </row>
    <row r="150" spans="1:10">
      <c r="A150" s="143">
        <v>141</v>
      </c>
      <c r="B150" s="144"/>
      <c r="C150" s="144"/>
      <c r="D150" s="146"/>
      <c r="E150" s="16" t="str">
        <f t="shared" si="10"/>
        <v/>
      </c>
      <c r="H150" s="382"/>
      <c r="I150" s="382" t="str">
        <f t="shared" si="11"/>
        <v/>
      </c>
      <c r="J150" s="382" t="str">
        <f t="shared" si="12"/>
        <v/>
      </c>
    </row>
    <row r="151" spans="1:10">
      <c r="A151" s="143">
        <v>142</v>
      </c>
      <c r="B151" s="144"/>
      <c r="C151" s="144"/>
      <c r="D151" s="146"/>
      <c r="E151" s="16" t="str">
        <f t="shared" si="10"/>
        <v/>
      </c>
      <c r="H151" s="382"/>
      <c r="I151" s="382" t="str">
        <f t="shared" si="11"/>
        <v/>
      </c>
      <c r="J151" s="382" t="str">
        <f t="shared" si="12"/>
        <v/>
      </c>
    </row>
    <row r="152" spans="1:10">
      <c r="A152" s="143">
        <v>143</v>
      </c>
      <c r="B152" s="144"/>
      <c r="C152" s="144"/>
      <c r="D152" s="146"/>
      <c r="E152" s="16" t="str">
        <f t="shared" si="10"/>
        <v/>
      </c>
      <c r="H152" s="382"/>
      <c r="I152" s="382" t="str">
        <f t="shared" si="11"/>
        <v/>
      </c>
      <c r="J152" s="382" t="str">
        <f t="shared" si="12"/>
        <v/>
      </c>
    </row>
    <row r="153" spans="1:10">
      <c r="A153" s="143">
        <v>144</v>
      </c>
      <c r="B153" s="144"/>
      <c r="C153" s="144"/>
      <c r="D153" s="146"/>
      <c r="E153" s="16" t="str">
        <f t="shared" si="10"/>
        <v/>
      </c>
      <c r="H153" s="382"/>
      <c r="I153" s="382" t="str">
        <f t="shared" si="11"/>
        <v/>
      </c>
      <c r="J153" s="382" t="str">
        <f t="shared" si="12"/>
        <v/>
      </c>
    </row>
    <row r="154" spans="1:10">
      <c r="A154" s="143">
        <v>145</v>
      </c>
      <c r="B154" s="144"/>
      <c r="C154" s="144"/>
      <c r="D154" s="146"/>
      <c r="E154" s="16" t="str">
        <f t="shared" si="10"/>
        <v/>
      </c>
      <c r="H154" s="382"/>
      <c r="I154" s="382" t="str">
        <f t="shared" si="11"/>
        <v/>
      </c>
      <c r="J154" s="382" t="str">
        <f t="shared" si="12"/>
        <v/>
      </c>
    </row>
    <row r="155" spans="1:10">
      <c r="A155" s="143">
        <v>146</v>
      </c>
      <c r="B155" s="144"/>
      <c r="C155" s="144"/>
      <c r="D155" s="146"/>
      <c r="E155" s="16" t="str">
        <f t="shared" si="10"/>
        <v/>
      </c>
      <c r="H155" s="382"/>
      <c r="I155" s="382" t="str">
        <f t="shared" si="11"/>
        <v/>
      </c>
      <c r="J155" s="382" t="str">
        <f t="shared" si="12"/>
        <v/>
      </c>
    </row>
    <row r="156" spans="1:10">
      <c r="A156" s="143">
        <v>147</v>
      </c>
      <c r="B156" s="144"/>
      <c r="C156" s="144"/>
      <c r="D156" s="146"/>
      <c r="E156" s="16" t="str">
        <f t="shared" si="10"/>
        <v/>
      </c>
      <c r="H156" s="382"/>
      <c r="I156" s="382" t="str">
        <f t="shared" si="11"/>
        <v/>
      </c>
      <c r="J156" s="382" t="str">
        <f t="shared" si="12"/>
        <v/>
      </c>
    </row>
    <row r="157" spans="1:10">
      <c r="A157" s="143">
        <v>148</v>
      </c>
      <c r="B157" s="144"/>
      <c r="C157" s="144"/>
      <c r="D157" s="146"/>
      <c r="E157" s="16" t="str">
        <f t="shared" si="10"/>
        <v/>
      </c>
      <c r="H157" s="382"/>
      <c r="I157" s="382" t="str">
        <f t="shared" si="11"/>
        <v/>
      </c>
      <c r="J157" s="382" t="str">
        <f t="shared" si="12"/>
        <v/>
      </c>
    </row>
    <row r="158" spans="1:10">
      <c r="A158" s="143">
        <v>149</v>
      </c>
      <c r="B158" s="144"/>
      <c r="C158" s="144"/>
      <c r="D158" s="146"/>
      <c r="E158" s="16" t="str">
        <f t="shared" si="10"/>
        <v/>
      </c>
      <c r="H158" s="382"/>
      <c r="I158" s="382" t="str">
        <f t="shared" si="11"/>
        <v/>
      </c>
      <c r="J158" s="382" t="str">
        <f t="shared" si="12"/>
        <v/>
      </c>
    </row>
    <row r="159" spans="1:10">
      <c r="A159" s="143">
        <v>150</v>
      </c>
      <c r="B159" s="144"/>
      <c r="C159" s="144"/>
      <c r="D159" s="146"/>
      <c r="E159" s="16" t="str">
        <f t="shared" si="10"/>
        <v/>
      </c>
      <c r="H159" s="382"/>
      <c r="I159" s="382" t="str">
        <f t="shared" si="11"/>
        <v/>
      </c>
      <c r="J159" s="382" t="str">
        <f t="shared" si="12"/>
        <v/>
      </c>
    </row>
    <row r="160" spans="1:10">
      <c r="A160" s="143">
        <v>151</v>
      </c>
      <c r="B160" s="144"/>
      <c r="C160" s="144"/>
      <c r="D160" s="146"/>
      <c r="E160" s="16" t="str">
        <f t="shared" si="10"/>
        <v/>
      </c>
      <c r="H160" s="382"/>
      <c r="I160" s="382" t="str">
        <f t="shared" si="11"/>
        <v/>
      </c>
      <c r="J160" s="382" t="str">
        <f t="shared" si="12"/>
        <v/>
      </c>
    </row>
    <row r="161" spans="1:10">
      <c r="A161" s="143">
        <v>152</v>
      </c>
      <c r="B161" s="144"/>
      <c r="C161" s="144"/>
      <c r="D161" s="146"/>
      <c r="E161" s="16" t="str">
        <f t="shared" si="10"/>
        <v/>
      </c>
      <c r="H161" s="382"/>
      <c r="I161" s="382" t="str">
        <f t="shared" si="11"/>
        <v/>
      </c>
      <c r="J161" s="382" t="str">
        <f t="shared" si="12"/>
        <v/>
      </c>
    </row>
    <row r="162" spans="1:10">
      <c r="A162" s="143">
        <v>153</v>
      </c>
      <c r="B162" s="144"/>
      <c r="C162" s="144"/>
      <c r="D162" s="146"/>
      <c r="E162" s="16" t="str">
        <f t="shared" si="10"/>
        <v/>
      </c>
      <c r="H162" s="382"/>
      <c r="I162" s="382" t="str">
        <f t="shared" si="11"/>
        <v/>
      </c>
      <c r="J162" s="382" t="str">
        <f t="shared" si="12"/>
        <v/>
      </c>
    </row>
    <row r="163" spans="1:10">
      <c r="A163" s="143">
        <v>154</v>
      </c>
      <c r="B163" s="144"/>
      <c r="C163" s="144"/>
      <c r="D163" s="146"/>
      <c r="E163" s="16" t="str">
        <f t="shared" si="10"/>
        <v/>
      </c>
      <c r="H163" s="382"/>
      <c r="I163" s="382" t="str">
        <f t="shared" si="11"/>
        <v/>
      </c>
      <c r="J163" s="382" t="str">
        <f t="shared" si="12"/>
        <v/>
      </c>
    </row>
    <row r="164" spans="1:10">
      <c r="A164" s="143">
        <v>155</v>
      </c>
      <c r="B164" s="144"/>
      <c r="C164" s="144"/>
      <c r="D164" s="146"/>
      <c r="E164" s="16" t="str">
        <f t="shared" si="10"/>
        <v/>
      </c>
      <c r="H164" s="382"/>
      <c r="I164" s="382" t="str">
        <f t="shared" si="11"/>
        <v/>
      </c>
      <c r="J164" s="382" t="str">
        <f t="shared" si="12"/>
        <v/>
      </c>
    </row>
    <row r="165" spans="1:10">
      <c r="A165" s="143">
        <v>156</v>
      </c>
      <c r="B165" s="144"/>
      <c r="C165" s="144"/>
      <c r="D165" s="146"/>
      <c r="E165" s="16" t="str">
        <f t="shared" si="10"/>
        <v/>
      </c>
      <c r="H165" s="382"/>
      <c r="I165" s="382" t="str">
        <f t="shared" si="11"/>
        <v/>
      </c>
      <c r="J165" s="382" t="str">
        <f t="shared" si="12"/>
        <v/>
      </c>
    </row>
    <row r="166" spans="1:10">
      <c r="A166" s="143">
        <v>157</v>
      </c>
      <c r="B166" s="144"/>
      <c r="C166" s="144"/>
      <c r="D166" s="146"/>
      <c r="E166" s="16" t="str">
        <f t="shared" si="10"/>
        <v/>
      </c>
      <c r="H166" s="382"/>
      <c r="I166" s="382" t="str">
        <f t="shared" si="11"/>
        <v/>
      </c>
      <c r="J166" s="382" t="str">
        <f t="shared" si="12"/>
        <v/>
      </c>
    </row>
    <row r="167" spans="1:10">
      <c r="A167" s="143">
        <v>158</v>
      </c>
      <c r="B167" s="144"/>
      <c r="C167" s="144"/>
      <c r="D167" s="146"/>
      <c r="E167" s="16" t="str">
        <f t="shared" si="10"/>
        <v/>
      </c>
      <c r="H167" s="382"/>
      <c r="I167" s="382" t="str">
        <f t="shared" si="11"/>
        <v/>
      </c>
      <c r="J167" s="382" t="str">
        <f t="shared" si="12"/>
        <v/>
      </c>
    </row>
    <row r="168" spans="1:10">
      <c r="A168" s="143">
        <v>159</v>
      </c>
      <c r="B168" s="144"/>
      <c r="C168" s="144"/>
      <c r="D168" s="146"/>
      <c r="E168" s="16" t="str">
        <f t="shared" si="10"/>
        <v/>
      </c>
      <c r="H168" s="382"/>
      <c r="I168" s="382" t="str">
        <f t="shared" si="11"/>
        <v/>
      </c>
      <c r="J168" s="382" t="str">
        <f t="shared" si="12"/>
        <v/>
      </c>
    </row>
    <row r="169" spans="1:10">
      <c r="A169" s="143">
        <v>160</v>
      </c>
      <c r="B169" s="144"/>
      <c r="C169" s="144"/>
      <c r="D169" s="146"/>
      <c r="E169" s="16" t="str">
        <f t="shared" si="10"/>
        <v/>
      </c>
      <c r="H169" s="382"/>
      <c r="I169" s="382" t="str">
        <f t="shared" si="11"/>
        <v/>
      </c>
      <c r="J169" s="382" t="str">
        <f t="shared" si="12"/>
        <v/>
      </c>
    </row>
    <row r="170" spans="1:10">
      <c r="A170" s="143">
        <v>161</v>
      </c>
      <c r="B170" s="144"/>
      <c r="C170" s="144"/>
      <c r="D170" s="146"/>
      <c r="E170" s="16" t="str">
        <f t="shared" si="10"/>
        <v/>
      </c>
      <c r="H170" s="382"/>
      <c r="I170" s="382" t="str">
        <f t="shared" si="11"/>
        <v/>
      </c>
      <c r="J170" s="382" t="str">
        <f t="shared" si="12"/>
        <v/>
      </c>
    </row>
    <row r="171" spans="1:10">
      <c r="A171" s="143">
        <v>162</v>
      </c>
      <c r="B171" s="144"/>
      <c r="C171" s="144"/>
      <c r="D171" s="146"/>
      <c r="E171" s="16" t="str">
        <f t="shared" si="10"/>
        <v/>
      </c>
      <c r="H171" s="382"/>
      <c r="I171" s="382" t="str">
        <f t="shared" si="11"/>
        <v/>
      </c>
      <c r="J171" s="382" t="str">
        <f t="shared" si="12"/>
        <v/>
      </c>
    </row>
    <row r="172" spans="1:10">
      <c r="A172" s="143">
        <v>163</v>
      </c>
      <c r="B172" s="144"/>
      <c r="C172" s="144"/>
      <c r="D172" s="146"/>
      <c r="E172" s="16" t="str">
        <f t="shared" si="10"/>
        <v/>
      </c>
      <c r="H172" s="382"/>
      <c r="I172" s="382" t="str">
        <f t="shared" si="11"/>
        <v/>
      </c>
      <c r="J172" s="382" t="str">
        <f t="shared" si="12"/>
        <v/>
      </c>
    </row>
    <row r="173" spans="1:10">
      <c r="A173" s="143">
        <v>164</v>
      </c>
      <c r="B173" s="144"/>
      <c r="C173" s="144"/>
      <c r="D173" s="146"/>
      <c r="E173" s="16" t="str">
        <f t="shared" si="10"/>
        <v/>
      </c>
      <c r="H173" s="382"/>
      <c r="I173" s="382" t="str">
        <f t="shared" si="11"/>
        <v/>
      </c>
      <c r="J173" s="382" t="str">
        <f t="shared" si="12"/>
        <v/>
      </c>
    </row>
    <row r="174" spans="1:10">
      <c r="A174" s="143">
        <v>165</v>
      </c>
      <c r="B174" s="144"/>
      <c r="C174" s="144"/>
      <c r="D174" s="146"/>
      <c r="E174" s="16" t="str">
        <f t="shared" si="10"/>
        <v/>
      </c>
      <c r="H174" s="382"/>
      <c r="I174" s="382" t="str">
        <f t="shared" si="11"/>
        <v/>
      </c>
      <c r="J174" s="382" t="str">
        <f t="shared" si="12"/>
        <v/>
      </c>
    </row>
    <row r="175" spans="1:10">
      <c r="A175" s="143">
        <v>166</v>
      </c>
      <c r="B175" s="144"/>
      <c r="C175" s="144"/>
      <c r="D175" s="146"/>
      <c r="E175" s="16" t="str">
        <f t="shared" si="10"/>
        <v/>
      </c>
      <c r="H175" s="382"/>
      <c r="I175" s="382" t="str">
        <f t="shared" si="11"/>
        <v/>
      </c>
      <c r="J175" s="382" t="str">
        <f t="shared" si="12"/>
        <v/>
      </c>
    </row>
    <row r="176" spans="1:10">
      <c r="A176" s="143">
        <v>167</v>
      </c>
      <c r="B176" s="144"/>
      <c r="C176" s="144"/>
      <c r="D176" s="146"/>
      <c r="E176" s="16" t="str">
        <f t="shared" si="10"/>
        <v/>
      </c>
      <c r="H176" s="382"/>
      <c r="I176" s="382" t="str">
        <f t="shared" si="11"/>
        <v/>
      </c>
      <c r="J176" s="382" t="str">
        <f t="shared" si="12"/>
        <v/>
      </c>
    </row>
    <row r="177" spans="1:10">
      <c r="A177" s="143">
        <v>168</v>
      </c>
      <c r="B177" s="144"/>
      <c r="C177" s="144"/>
      <c r="D177" s="146"/>
      <c r="E177" s="16" t="str">
        <f t="shared" si="10"/>
        <v/>
      </c>
      <c r="H177" s="382"/>
      <c r="I177" s="382" t="str">
        <f t="shared" si="11"/>
        <v/>
      </c>
      <c r="J177" s="382" t="str">
        <f t="shared" si="12"/>
        <v/>
      </c>
    </row>
    <row r="178" spans="1:10">
      <c r="A178" s="143">
        <v>169</v>
      </c>
      <c r="B178" s="144"/>
      <c r="C178" s="144"/>
      <c r="D178" s="146"/>
      <c r="E178" s="16" t="str">
        <f t="shared" si="10"/>
        <v/>
      </c>
      <c r="H178" s="382"/>
      <c r="I178" s="382" t="str">
        <f t="shared" si="11"/>
        <v/>
      </c>
      <c r="J178" s="382" t="str">
        <f t="shared" si="12"/>
        <v/>
      </c>
    </row>
    <row r="179" spans="1:10">
      <c r="A179" s="143">
        <v>170</v>
      </c>
      <c r="B179" s="144"/>
      <c r="C179" s="144"/>
      <c r="D179" s="146"/>
      <c r="E179" s="16" t="str">
        <f t="shared" si="10"/>
        <v/>
      </c>
      <c r="H179" s="382"/>
      <c r="I179" s="382" t="str">
        <f t="shared" si="11"/>
        <v/>
      </c>
      <c r="J179" s="382" t="str">
        <f t="shared" si="12"/>
        <v/>
      </c>
    </row>
    <row r="180" spans="1:10">
      <c r="A180" s="143">
        <v>171</v>
      </c>
      <c r="B180" s="144"/>
      <c r="C180" s="144"/>
      <c r="D180" s="146"/>
      <c r="E180" s="16" t="str">
        <f t="shared" si="10"/>
        <v/>
      </c>
      <c r="H180" s="382"/>
      <c r="I180" s="382" t="str">
        <f t="shared" si="11"/>
        <v/>
      </c>
      <c r="J180" s="382" t="str">
        <f t="shared" si="12"/>
        <v/>
      </c>
    </row>
    <row r="181" spans="1:10">
      <c r="A181" s="143">
        <v>172</v>
      </c>
      <c r="B181" s="144"/>
      <c r="C181" s="144"/>
      <c r="D181" s="146"/>
      <c r="E181" s="16" t="str">
        <f t="shared" si="10"/>
        <v/>
      </c>
      <c r="H181" s="382"/>
      <c r="I181" s="382" t="str">
        <f t="shared" si="11"/>
        <v/>
      </c>
      <c r="J181" s="382" t="str">
        <f t="shared" si="12"/>
        <v/>
      </c>
    </row>
    <row r="182" spans="1:10">
      <c r="A182" s="143">
        <v>173</v>
      </c>
      <c r="B182" s="144"/>
      <c r="C182" s="144"/>
      <c r="D182" s="146"/>
      <c r="E182" s="16" t="str">
        <f t="shared" si="10"/>
        <v/>
      </c>
      <c r="H182" s="382"/>
      <c r="I182" s="382" t="str">
        <f t="shared" si="11"/>
        <v/>
      </c>
      <c r="J182" s="382" t="str">
        <f t="shared" si="12"/>
        <v/>
      </c>
    </row>
    <row r="183" spans="1:10">
      <c r="A183" s="143">
        <v>174</v>
      </c>
      <c r="B183" s="144"/>
      <c r="C183" s="144"/>
      <c r="D183" s="146"/>
      <c r="E183" s="16" t="str">
        <f t="shared" si="10"/>
        <v/>
      </c>
      <c r="H183" s="382"/>
      <c r="I183" s="382" t="str">
        <f t="shared" si="11"/>
        <v/>
      </c>
      <c r="J183" s="382" t="str">
        <f t="shared" si="12"/>
        <v/>
      </c>
    </row>
    <row r="184" spans="1:10">
      <c r="A184" s="143">
        <v>175</v>
      </c>
      <c r="B184" s="144"/>
      <c r="C184" s="144"/>
      <c r="D184" s="146"/>
      <c r="E184" s="16" t="str">
        <f t="shared" si="10"/>
        <v/>
      </c>
      <c r="H184" s="382"/>
      <c r="I184" s="382" t="str">
        <f t="shared" si="11"/>
        <v/>
      </c>
      <c r="J184" s="382" t="str">
        <f t="shared" si="12"/>
        <v/>
      </c>
    </row>
    <row r="185" spans="1:10">
      <c r="A185" s="143">
        <v>176</v>
      </c>
      <c r="B185" s="144"/>
      <c r="C185" s="144"/>
      <c r="D185" s="146"/>
      <c r="E185" s="16" t="str">
        <f t="shared" si="10"/>
        <v/>
      </c>
      <c r="H185" s="382"/>
      <c r="I185" s="382" t="str">
        <f t="shared" si="11"/>
        <v/>
      </c>
      <c r="J185" s="382" t="str">
        <f t="shared" si="12"/>
        <v/>
      </c>
    </row>
    <row r="186" spans="1:10">
      <c r="A186" s="143">
        <v>177</v>
      </c>
      <c r="B186" s="144"/>
      <c r="C186" s="144"/>
      <c r="D186" s="146"/>
      <c r="E186" s="16" t="str">
        <f t="shared" si="10"/>
        <v/>
      </c>
      <c r="H186" s="382"/>
      <c r="I186" s="382" t="str">
        <f t="shared" si="11"/>
        <v/>
      </c>
      <c r="J186" s="382" t="str">
        <f t="shared" si="12"/>
        <v/>
      </c>
    </row>
    <row r="187" spans="1:10">
      <c r="A187" s="143">
        <v>178</v>
      </c>
      <c r="B187" s="144"/>
      <c r="C187" s="144"/>
      <c r="D187" s="146"/>
      <c r="E187" s="16" t="str">
        <f t="shared" si="10"/>
        <v/>
      </c>
      <c r="H187" s="382"/>
      <c r="I187" s="382" t="str">
        <f t="shared" si="11"/>
        <v/>
      </c>
      <c r="J187" s="382" t="str">
        <f t="shared" si="12"/>
        <v/>
      </c>
    </row>
    <row r="188" spans="1:10">
      <c r="A188" s="143">
        <v>179</v>
      </c>
      <c r="B188" s="144"/>
      <c r="C188" s="144"/>
      <c r="D188" s="146"/>
      <c r="E188" s="16" t="str">
        <f t="shared" si="10"/>
        <v/>
      </c>
      <c r="H188" s="382"/>
      <c r="I188" s="382" t="str">
        <f t="shared" si="11"/>
        <v/>
      </c>
      <c r="J188" s="382" t="str">
        <f t="shared" si="12"/>
        <v/>
      </c>
    </row>
    <row r="189" spans="1:10">
      <c r="A189" s="143">
        <v>180</v>
      </c>
      <c r="B189" s="144"/>
      <c r="C189" s="144"/>
      <c r="D189" s="146"/>
      <c r="E189" s="16" t="str">
        <f t="shared" si="10"/>
        <v/>
      </c>
      <c r="H189" s="382"/>
      <c r="I189" s="382" t="str">
        <f t="shared" si="11"/>
        <v/>
      </c>
      <c r="J189" s="382" t="str">
        <f t="shared" si="12"/>
        <v/>
      </c>
    </row>
    <row r="190" spans="1:10">
      <c r="A190" s="143">
        <v>181</v>
      </c>
      <c r="B190" s="144"/>
      <c r="C190" s="144"/>
      <c r="D190" s="146"/>
      <c r="E190" s="16" t="str">
        <f t="shared" si="10"/>
        <v/>
      </c>
      <c r="H190" s="382"/>
      <c r="I190" s="382" t="str">
        <f t="shared" si="11"/>
        <v/>
      </c>
      <c r="J190" s="382" t="str">
        <f t="shared" si="12"/>
        <v/>
      </c>
    </row>
    <row r="191" spans="1:10">
      <c r="A191" s="143">
        <v>182</v>
      </c>
      <c r="B191" s="144"/>
      <c r="C191" s="144"/>
      <c r="D191" s="146"/>
      <c r="E191" s="16" t="str">
        <f t="shared" si="10"/>
        <v/>
      </c>
      <c r="H191" s="382"/>
      <c r="I191" s="382" t="str">
        <f t="shared" si="11"/>
        <v/>
      </c>
      <c r="J191" s="382" t="str">
        <f t="shared" si="12"/>
        <v/>
      </c>
    </row>
    <row r="192" spans="1:10">
      <c r="A192" s="143">
        <v>183</v>
      </c>
      <c r="B192" s="144"/>
      <c r="C192" s="144"/>
      <c r="D192" s="146"/>
      <c r="E192" s="16" t="str">
        <f t="shared" si="10"/>
        <v/>
      </c>
      <c r="H192" s="382"/>
      <c r="I192" s="382" t="str">
        <f t="shared" si="11"/>
        <v/>
      </c>
      <c r="J192" s="382" t="str">
        <f t="shared" si="12"/>
        <v/>
      </c>
    </row>
    <row r="193" spans="1:10">
      <c r="A193" s="143">
        <v>184</v>
      </c>
      <c r="B193" s="144"/>
      <c r="C193" s="144"/>
      <c r="D193" s="146"/>
      <c r="E193" s="16" t="str">
        <f t="shared" si="10"/>
        <v/>
      </c>
      <c r="H193" s="382"/>
      <c r="I193" s="382" t="str">
        <f t="shared" si="11"/>
        <v/>
      </c>
      <c r="J193" s="382" t="str">
        <f t="shared" si="12"/>
        <v/>
      </c>
    </row>
    <row r="194" spans="1:10">
      <c r="A194" s="143">
        <v>185</v>
      </c>
      <c r="B194" s="144"/>
      <c r="C194" s="144"/>
      <c r="D194" s="146"/>
      <c r="E194" s="16" t="str">
        <f t="shared" si="10"/>
        <v/>
      </c>
      <c r="H194" s="382"/>
      <c r="I194" s="382" t="str">
        <f t="shared" si="11"/>
        <v/>
      </c>
      <c r="J194" s="382" t="str">
        <f t="shared" si="12"/>
        <v/>
      </c>
    </row>
    <row r="195" spans="1:10">
      <c r="A195" s="143">
        <v>186</v>
      </c>
      <c r="B195" s="144"/>
      <c r="C195" s="144"/>
      <c r="D195" s="146"/>
      <c r="E195" s="16" t="str">
        <f t="shared" si="10"/>
        <v/>
      </c>
      <c r="H195" s="382"/>
      <c r="I195" s="382" t="str">
        <f t="shared" si="11"/>
        <v/>
      </c>
      <c r="J195" s="382" t="str">
        <f t="shared" si="12"/>
        <v/>
      </c>
    </row>
    <row r="196" spans="1:10">
      <c r="A196" s="143">
        <v>187</v>
      </c>
      <c r="B196" s="144"/>
      <c r="C196" s="144"/>
      <c r="D196" s="146"/>
      <c r="E196" s="16" t="str">
        <f t="shared" si="10"/>
        <v/>
      </c>
      <c r="H196" s="382"/>
      <c r="I196" s="382" t="str">
        <f t="shared" si="11"/>
        <v/>
      </c>
      <c r="J196" s="382" t="str">
        <f t="shared" si="12"/>
        <v/>
      </c>
    </row>
    <row r="197" spans="1:10">
      <c r="A197" s="143">
        <v>188</v>
      </c>
      <c r="B197" s="144"/>
      <c r="C197" s="144"/>
      <c r="D197" s="146"/>
      <c r="E197" s="16" t="str">
        <f t="shared" si="10"/>
        <v/>
      </c>
      <c r="H197" s="382"/>
      <c r="I197" s="382" t="str">
        <f t="shared" si="11"/>
        <v/>
      </c>
      <c r="J197" s="382" t="str">
        <f t="shared" si="12"/>
        <v/>
      </c>
    </row>
    <row r="198" spans="1:10">
      <c r="A198" s="143">
        <v>189</v>
      </c>
      <c r="B198" s="144"/>
      <c r="C198" s="144"/>
      <c r="D198" s="146"/>
      <c r="E198" s="16" t="str">
        <f t="shared" si="10"/>
        <v/>
      </c>
      <c r="H198" s="382"/>
      <c r="I198" s="382" t="str">
        <f t="shared" si="11"/>
        <v/>
      </c>
      <c r="J198" s="382" t="str">
        <f t="shared" si="12"/>
        <v/>
      </c>
    </row>
    <row r="199" spans="1:10">
      <c r="A199" s="143">
        <v>190</v>
      </c>
      <c r="B199" s="144"/>
      <c r="C199" s="144"/>
      <c r="D199" s="146"/>
      <c r="E199" s="16" t="str">
        <f t="shared" si="10"/>
        <v/>
      </c>
      <c r="H199" s="382"/>
      <c r="I199" s="382" t="str">
        <f t="shared" si="11"/>
        <v/>
      </c>
      <c r="J199" s="382" t="str">
        <f t="shared" si="12"/>
        <v/>
      </c>
    </row>
    <row r="200" spans="1:10">
      <c r="A200" s="143">
        <v>191</v>
      </c>
      <c r="B200" s="144"/>
      <c r="C200" s="144"/>
      <c r="D200" s="146"/>
      <c r="E200" s="16" t="str">
        <f t="shared" si="10"/>
        <v/>
      </c>
      <c r="H200" s="382"/>
      <c r="I200" s="382" t="str">
        <f t="shared" si="11"/>
        <v/>
      </c>
      <c r="J200" s="382" t="str">
        <f t="shared" si="12"/>
        <v/>
      </c>
    </row>
    <row r="201" spans="1:10">
      <c r="A201" s="143">
        <v>192</v>
      </c>
      <c r="B201" s="144"/>
      <c r="C201" s="144"/>
      <c r="D201" s="146"/>
      <c r="E201" s="16" t="str">
        <f t="shared" si="10"/>
        <v/>
      </c>
      <c r="H201" s="382"/>
      <c r="I201" s="382" t="str">
        <f t="shared" si="11"/>
        <v/>
      </c>
      <c r="J201" s="382" t="str">
        <f t="shared" si="12"/>
        <v/>
      </c>
    </row>
    <row r="202" spans="1:10">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c r="A203" s="143">
        <v>194</v>
      </c>
      <c r="B203" s="144"/>
      <c r="C203" s="144"/>
      <c r="D203" s="146"/>
      <c r="E203" s="16" t="str">
        <f t="shared" si="13"/>
        <v/>
      </c>
      <c r="H203" s="382"/>
      <c r="I203" s="382" t="str">
        <f t="shared" si="14"/>
        <v/>
      </c>
      <c r="J203" s="382" t="str">
        <f t="shared" si="15"/>
        <v/>
      </c>
    </row>
    <row r="204" spans="1:10">
      <c r="A204" s="143">
        <v>195</v>
      </c>
      <c r="B204" s="144"/>
      <c r="C204" s="144"/>
      <c r="D204" s="146"/>
      <c r="E204" s="16" t="str">
        <f t="shared" si="13"/>
        <v/>
      </c>
      <c r="H204" s="382"/>
      <c r="I204" s="382" t="str">
        <f t="shared" si="14"/>
        <v/>
      </c>
      <c r="J204" s="382" t="str">
        <f t="shared" si="15"/>
        <v/>
      </c>
    </row>
    <row r="205" spans="1:10">
      <c r="A205" s="143">
        <v>196</v>
      </c>
      <c r="B205" s="144"/>
      <c r="C205" s="144"/>
      <c r="D205" s="146"/>
      <c r="E205" s="16" t="str">
        <f t="shared" si="13"/>
        <v/>
      </c>
      <c r="H205" s="382"/>
      <c r="I205" s="382" t="str">
        <f t="shared" si="14"/>
        <v/>
      </c>
      <c r="J205" s="382" t="str">
        <f t="shared" si="15"/>
        <v/>
      </c>
    </row>
    <row r="206" spans="1:10">
      <c r="A206" s="143">
        <v>197</v>
      </c>
      <c r="B206" s="144"/>
      <c r="C206" s="144"/>
      <c r="D206" s="146"/>
      <c r="E206" s="16" t="str">
        <f t="shared" si="13"/>
        <v/>
      </c>
      <c r="H206" s="382"/>
      <c r="I206" s="382" t="str">
        <f t="shared" si="14"/>
        <v/>
      </c>
      <c r="J206" s="382" t="str">
        <f t="shared" si="15"/>
        <v/>
      </c>
    </row>
    <row r="207" spans="1:10">
      <c r="A207" s="143">
        <v>198</v>
      </c>
      <c r="B207" s="144"/>
      <c r="C207" s="144"/>
      <c r="D207" s="146"/>
      <c r="E207" s="16" t="str">
        <f t="shared" si="13"/>
        <v/>
      </c>
      <c r="H207" s="382"/>
      <c r="I207" s="382" t="str">
        <f t="shared" si="14"/>
        <v/>
      </c>
      <c r="J207" s="382" t="str">
        <f t="shared" si="15"/>
        <v/>
      </c>
    </row>
    <row r="208" spans="1:10">
      <c r="A208" s="143">
        <v>199</v>
      </c>
      <c r="B208" s="144"/>
      <c r="C208" s="144"/>
      <c r="D208" s="146"/>
      <c r="E208" s="16" t="str">
        <f t="shared" si="13"/>
        <v/>
      </c>
      <c r="H208" s="382"/>
      <c r="I208" s="382" t="str">
        <f t="shared" si="14"/>
        <v/>
      </c>
      <c r="J208" s="382" t="str">
        <f t="shared" si="15"/>
        <v/>
      </c>
    </row>
    <row r="209" spans="1:10">
      <c r="A209" s="143">
        <v>200</v>
      </c>
      <c r="B209" s="144"/>
      <c r="C209" s="144"/>
      <c r="D209" s="146"/>
      <c r="E209" s="16" t="str">
        <f t="shared" si="13"/>
        <v/>
      </c>
      <c r="H209" s="382"/>
      <c r="I209" s="382" t="str">
        <f t="shared" si="14"/>
        <v/>
      </c>
      <c r="J209" s="382" t="str">
        <f t="shared" si="15"/>
        <v/>
      </c>
    </row>
    <row r="210" spans="1:10">
      <c r="A210" s="143">
        <v>201</v>
      </c>
      <c r="B210" s="144"/>
      <c r="C210" s="144"/>
      <c r="D210" s="146"/>
      <c r="E210" s="16" t="str">
        <f t="shared" si="13"/>
        <v/>
      </c>
      <c r="H210" s="382"/>
      <c r="I210" s="382" t="str">
        <f t="shared" si="14"/>
        <v/>
      </c>
      <c r="J210" s="382" t="str">
        <f t="shared" si="15"/>
        <v/>
      </c>
    </row>
    <row r="211" spans="1:10">
      <c r="A211" s="143">
        <v>202</v>
      </c>
      <c r="B211" s="144"/>
      <c r="C211" s="144"/>
      <c r="D211" s="146"/>
      <c r="E211" s="16" t="str">
        <f t="shared" si="13"/>
        <v/>
      </c>
      <c r="H211" s="382"/>
      <c r="I211" s="382" t="str">
        <f t="shared" si="14"/>
        <v/>
      </c>
      <c r="J211" s="382" t="str">
        <f t="shared" si="15"/>
        <v/>
      </c>
    </row>
    <row r="212" spans="1:10">
      <c r="A212" s="143">
        <v>203</v>
      </c>
      <c r="B212" s="144"/>
      <c r="C212" s="144"/>
      <c r="D212" s="146"/>
      <c r="E212" s="16" t="str">
        <f t="shared" si="13"/>
        <v/>
      </c>
      <c r="H212" s="382"/>
      <c r="I212" s="382" t="str">
        <f t="shared" si="14"/>
        <v/>
      </c>
      <c r="J212" s="382" t="str">
        <f t="shared" si="15"/>
        <v/>
      </c>
    </row>
    <row r="213" spans="1:10">
      <c r="A213" s="143">
        <v>204</v>
      </c>
      <c r="B213" s="144"/>
      <c r="C213" s="144"/>
      <c r="D213" s="146"/>
      <c r="E213" s="16" t="str">
        <f t="shared" si="13"/>
        <v/>
      </c>
      <c r="H213" s="382"/>
      <c r="I213" s="382" t="str">
        <f t="shared" si="14"/>
        <v/>
      </c>
      <c r="J213" s="382" t="str">
        <f t="shared" si="15"/>
        <v/>
      </c>
    </row>
    <row r="214" spans="1:10">
      <c r="A214" s="143">
        <v>205</v>
      </c>
      <c r="B214" s="144"/>
      <c r="C214" s="144"/>
      <c r="D214" s="146"/>
      <c r="E214" s="16" t="str">
        <f t="shared" si="13"/>
        <v/>
      </c>
      <c r="H214" s="382"/>
      <c r="I214" s="382" t="str">
        <f t="shared" si="14"/>
        <v/>
      </c>
      <c r="J214" s="382" t="str">
        <f t="shared" si="15"/>
        <v/>
      </c>
    </row>
    <row r="215" spans="1:10">
      <c r="A215" s="143">
        <v>206</v>
      </c>
      <c r="B215" s="144"/>
      <c r="C215" s="144"/>
      <c r="D215" s="146"/>
      <c r="E215" s="16" t="str">
        <f t="shared" si="13"/>
        <v/>
      </c>
      <c r="H215" s="382"/>
      <c r="I215" s="382" t="str">
        <f t="shared" si="14"/>
        <v/>
      </c>
      <c r="J215" s="382" t="str">
        <f t="shared" si="15"/>
        <v/>
      </c>
    </row>
    <row r="216" spans="1:10">
      <c r="A216" s="143">
        <v>207</v>
      </c>
      <c r="B216" s="144"/>
      <c r="C216" s="144"/>
      <c r="D216" s="146"/>
      <c r="E216" s="16" t="str">
        <f t="shared" si="13"/>
        <v/>
      </c>
      <c r="H216" s="382"/>
      <c r="I216" s="382" t="str">
        <f t="shared" si="14"/>
        <v/>
      </c>
      <c r="J216" s="382" t="str">
        <f t="shared" si="15"/>
        <v/>
      </c>
    </row>
    <row r="217" spans="1:10">
      <c r="A217" s="143">
        <v>208</v>
      </c>
      <c r="B217" s="144"/>
      <c r="C217" s="144"/>
      <c r="D217" s="146"/>
      <c r="E217" s="16" t="str">
        <f t="shared" si="13"/>
        <v/>
      </c>
      <c r="H217" s="382"/>
      <c r="I217" s="382" t="str">
        <f t="shared" si="14"/>
        <v/>
      </c>
      <c r="J217" s="382" t="str">
        <f t="shared" si="15"/>
        <v/>
      </c>
    </row>
    <row r="218" spans="1:10">
      <c r="A218" s="143">
        <v>209</v>
      </c>
      <c r="B218" s="144"/>
      <c r="C218" s="144"/>
      <c r="D218" s="146"/>
      <c r="E218" s="16" t="str">
        <f t="shared" si="13"/>
        <v/>
      </c>
      <c r="H218" s="382"/>
      <c r="I218" s="382" t="str">
        <f t="shared" si="14"/>
        <v/>
      </c>
      <c r="J218" s="382" t="str">
        <f t="shared" si="15"/>
        <v/>
      </c>
    </row>
    <row r="219" spans="1:10">
      <c r="A219" s="143">
        <v>210</v>
      </c>
      <c r="B219" s="144"/>
      <c r="C219" s="144"/>
      <c r="D219" s="146"/>
      <c r="E219" s="16" t="str">
        <f t="shared" si="13"/>
        <v/>
      </c>
      <c r="H219" s="382"/>
      <c r="I219" s="382" t="str">
        <f t="shared" si="14"/>
        <v/>
      </c>
      <c r="J219" s="382" t="str">
        <f t="shared" si="15"/>
        <v/>
      </c>
    </row>
    <row r="220" spans="1:10">
      <c r="A220" s="143">
        <v>211</v>
      </c>
      <c r="B220" s="144"/>
      <c r="C220" s="144"/>
      <c r="D220" s="146"/>
      <c r="E220" s="16" t="str">
        <f t="shared" si="13"/>
        <v/>
      </c>
      <c r="H220" s="382"/>
      <c r="I220" s="382" t="str">
        <f t="shared" si="14"/>
        <v/>
      </c>
      <c r="J220" s="382" t="str">
        <f t="shared" si="15"/>
        <v/>
      </c>
    </row>
    <row r="221" spans="1:10">
      <c r="A221" s="143">
        <v>212</v>
      </c>
      <c r="B221" s="144"/>
      <c r="C221" s="144"/>
      <c r="D221" s="146"/>
      <c r="E221" s="16" t="str">
        <f t="shared" si="13"/>
        <v/>
      </c>
      <c r="H221" s="382"/>
      <c r="I221" s="382" t="str">
        <f t="shared" si="14"/>
        <v/>
      </c>
      <c r="J221" s="382" t="str">
        <f t="shared" si="15"/>
        <v/>
      </c>
    </row>
    <row r="222" spans="1:10">
      <c r="A222" s="143">
        <v>213</v>
      </c>
      <c r="B222" s="144"/>
      <c r="C222" s="144"/>
      <c r="D222" s="146"/>
      <c r="E222" s="16" t="str">
        <f t="shared" si="13"/>
        <v/>
      </c>
      <c r="H222" s="382"/>
      <c r="I222" s="382" t="str">
        <f t="shared" si="14"/>
        <v/>
      </c>
      <c r="J222" s="382" t="str">
        <f t="shared" si="15"/>
        <v/>
      </c>
    </row>
    <row r="223" spans="1:10">
      <c r="A223" s="143">
        <v>214</v>
      </c>
      <c r="B223" s="144"/>
      <c r="C223" s="144"/>
      <c r="D223" s="146"/>
      <c r="E223" s="16" t="str">
        <f t="shared" si="13"/>
        <v/>
      </c>
      <c r="H223" s="382"/>
      <c r="I223" s="382" t="str">
        <f t="shared" si="14"/>
        <v/>
      </c>
      <c r="J223" s="382" t="str">
        <f t="shared" si="15"/>
        <v/>
      </c>
    </row>
    <row r="224" spans="1:10">
      <c r="A224" s="143">
        <v>215</v>
      </c>
      <c r="B224" s="144"/>
      <c r="C224" s="144"/>
      <c r="D224" s="146"/>
      <c r="E224" s="16" t="str">
        <f t="shared" si="13"/>
        <v/>
      </c>
      <c r="H224" s="382"/>
      <c r="I224" s="382" t="str">
        <f t="shared" si="14"/>
        <v/>
      </c>
      <c r="J224" s="382" t="str">
        <f t="shared" si="15"/>
        <v/>
      </c>
    </row>
    <row r="225" spans="1:10">
      <c r="A225" s="143">
        <v>216</v>
      </c>
      <c r="B225" s="144"/>
      <c r="C225" s="144"/>
      <c r="D225" s="146"/>
      <c r="E225" s="16" t="str">
        <f t="shared" si="13"/>
        <v/>
      </c>
      <c r="H225" s="382"/>
      <c r="I225" s="382" t="str">
        <f t="shared" si="14"/>
        <v/>
      </c>
      <c r="J225" s="382" t="str">
        <f t="shared" si="15"/>
        <v/>
      </c>
    </row>
    <row r="226" spans="1:10">
      <c r="A226" s="143">
        <v>217</v>
      </c>
      <c r="B226" s="144"/>
      <c r="C226" s="144"/>
      <c r="D226" s="146"/>
      <c r="E226" s="16" t="str">
        <f t="shared" si="13"/>
        <v/>
      </c>
      <c r="H226" s="382"/>
      <c r="I226" s="382" t="str">
        <f t="shared" si="14"/>
        <v/>
      </c>
      <c r="J226" s="382" t="str">
        <f t="shared" si="15"/>
        <v/>
      </c>
    </row>
    <row r="227" spans="1:10">
      <c r="A227" s="143">
        <v>218</v>
      </c>
      <c r="B227" s="144"/>
      <c r="C227" s="144"/>
      <c r="D227" s="146"/>
      <c r="E227" s="16" t="str">
        <f t="shared" si="13"/>
        <v/>
      </c>
      <c r="H227" s="382"/>
      <c r="I227" s="382" t="str">
        <f t="shared" si="14"/>
        <v/>
      </c>
      <c r="J227" s="382" t="str">
        <f t="shared" si="15"/>
        <v/>
      </c>
    </row>
    <row r="228" spans="1:10">
      <c r="A228" s="143">
        <v>219</v>
      </c>
      <c r="B228" s="144"/>
      <c r="C228" s="144"/>
      <c r="D228" s="146"/>
      <c r="E228" s="16" t="str">
        <f t="shared" si="13"/>
        <v/>
      </c>
      <c r="H228" s="382"/>
      <c r="I228" s="382" t="str">
        <f t="shared" si="14"/>
        <v/>
      </c>
      <c r="J228" s="382" t="str">
        <f t="shared" si="15"/>
        <v/>
      </c>
    </row>
    <row r="229" spans="1:10">
      <c r="A229" s="143">
        <v>220</v>
      </c>
      <c r="B229" s="144"/>
      <c r="C229" s="144"/>
      <c r="D229" s="146"/>
      <c r="E229" s="16" t="str">
        <f t="shared" si="13"/>
        <v/>
      </c>
      <c r="H229" s="382"/>
      <c r="I229" s="382" t="str">
        <f t="shared" si="14"/>
        <v/>
      </c>
      <c r="J229" s="382" t="str">
        <f t="shared" si="15"/>
        <v/>
      </c>
    </row>
    <row r="230" spans="1:10">
      <c r="A230" s="143">
        <v>221</v>
      </c>
      <c r="B230" s="144"/>
      <c r="C230" s="144"/>
      <c r="D230" s="146"/>
      <c r="E230" s="16" t="str">
        <f t="shared" si="13"/>
        <v/>
      </c>
      <c r="H230" s="382"/>
      <c r="I230" s="382" t="str">
        <f t="shared" si="14"/>
        <v/>
      </c>
      <c r="J230" s="382" t="str">
        <f t="shared" si="15"/>
        <v/>
      </c>
    </row>
    <row r="231" spans="1:10">
      <c r="A231" s="143">
        <v>222</v>
      </c>
      <c r="B231" s="144"/>
      <c r="C231" s="144"/>
      <c r="D231" s="146"/>
      <c r="E231" s="16" t="str">
        <f t="shared" si="13"/>
        <v/>
      </c>
      <c r="H231" s="382"/>
      <c r="I231" s="382" t="str">
        <f t="shared" si="14"/>
        <v/>
      </c>
      <c r="J231" s="382" t="str">
        <f t="shared" si="15"/>
        <v/>
      </c>
    </row>
    <row r="232" spans="1:10">
      <c r="A232" s="143">
        <v>223</v>
      </c>
      <c r="B232" s="144"/>
      <c r="C232" s="144"/>
      <c r="D232" s="146"/>
      <c r="E232" s="16" t="str">
        <f t="shared" si="13"/>
        <v/>
      </c>
      <c r="H232" s="382"/>
      <c r="I232" s="382" t="str">
        <f t="shared" si="14"/>
        <v/>
      </c>
      <c r="J232" s="382" t="str">
        <f t="shared" si="15"/>
        <v/>
      </c>
    </row>
    <row r="233" spans="1:10">
      <c r="A233" s="143">
        <v>224</v>
      </c>
      <c r="B233" s="144"/>
      <c r="C233" s="144"/>
      <c r="D233" s="146"/>
      <c r="E233" s="16" t="str">
        <f t="shared" si="13"/>
        <v/>
      </c>
      <c r="H233" s="382"/>
      <c r="I233" s="382" t="str">
        <f t="shared" si="14"/>
        <v/>
      </c>
      <c r="J233" s="382" t="str">
        <f t="shared" si="15"/>
        <v/>
      </c>
    </row>
    <row r="234" spans="1:10">
      <c r="A234" s="143">
        <v>225</v>
      </c>
      <c r="B234" s="144"/>
      <c r="C234" s="144"/>
      <c r="D234" s="146"/>
      <c r="E234" s="16" t="str">
        <f t="shared" si="13"/>
        <v/>
      </c>
      <c r="H234" s="382"/>
      <c r="I234" s="382" t="str">
        <f t="shared" si="14"/>
        <v/>
      </c>
      <c r="J234" s="382" t="str">
        <f t="shared" si="15"/>
        <v/>
      </c>
    </row>
    <row r="235" spans="1:10">
      <c r="A235" s="143">
        <v>226</v>
      </c>
      <c r="B235" s="144"/>
      <c r="C235" s="144"/>
      <c r="D235" s="146"/>
      <c r="E235" s="16" t="str">
        <f t="shared" si="13"/>
        <v/>
      </c>
      <c r="H235" s="382"/>
      <c r="I235" s="382" t="str">
        <f t="shared" si="14"/>
        <v/>
      </c>
      <c r="J235" s="382" t="str">
        <f t="shared" si="15"/>
        <v/>
      </c>
    </row>
    <row r="236" spans="1:10">
      <c r="A236" s="143">
        <v>227</v>
      </c>
      <c r="B236" s="144"/>
      <c r="C236" s="144"/>
      <c r="D236" s="146"/>
      <c r="E236" s="16" t="str">
        <f t="shared" si="13"/>
        <v/>
      </c>
      <c r="H236" s="382"/>
      <c r="I236" s="382" t="str">
        <f t="shared" si="14"/>
        <v/>
      </c>
      <c r="J236" s="382" t="str">
        <f t="shared" si="15"/>
        <v/>
      </c>
    </row>
    <row r="237" spans="1:10">
      <c r="A237" s="143">
        <v>228</v>
      </c>
      <c r="B237" s="144"/>
      <c r="C237" s="144"/>
      <c r="D237" s="146"/>
      <c r="E237" s="16" t="str">
        <f t="shared" si="13"/>
        <v/>
      </c>
      <c r="H237" s="382"/>
      <c r="I237" s="382" t="str">
        <f t="shared" si="14"/>
        <v/>
      </c>
      <c r="J237" s="382" t="str">
        <f t="shared" si="15"/>
        <v/>
      </c>
    </row>
    <row r="238" spans="1:10">
      <c r="A238" s="143">
        <v>229</v>
      </c>
      <c r="B238" s="144"/>
      <c r="C238" s="144"/>
      <c r="D238" s="146"/>
      <c r="E238" s="16" t="str">
        <f t="shared" si="13"/>
        <v/>
      </c>
      <c r="H238" s="382"/>
      <c r="I238" s="382" t="str">
        <f t="shared" si="14"/>
        <v/>
      </c>
      <c r="J238" s="382" t="str">
        <f t="shared" si="15"/>
        <v/>
      </c>
    </row>
    <row r="239" spans="1:10">
      <c r="A239" s="143">
        <v>230</v>
      </c>
      <c r="B239" s="144"/>
      <c r="C239" s="144"/>
      <c r="D239" s="146"/>
      <c r="E239" s="16" t="str">
        <f t="shared" si="13"/>
        <v/>
      </c>
      <c r="H239" s="382"/>
      <c r="I239" s="382" t="str">
        <f t="shared" si="14"/>
        <v/>
      </c>
      <c r="J239" s="382" t="str">
        <f t="shared" si="15"/>
        <v/>
      </c>
    </row>
    <row r="240" spans="1:10">
      <c r="A240" s="143">
        <v>231</v>
      </c>
      <c r="B240" s="144"/>
      <c r="C240" s="144"/>
      <c r="D240" s="146"/>
      <c r="E240" s="16" t="str">
        <f t="shared" si="13"/>
        <v/>
      </c>
      <c r="H240" s="382"/>
      <c r="I240" s="382" t="str">
        <f t="shared" si="14"/>
        <v/>
      </c>
      <c r="J240" s="382" t="str">
        <f t="shared" si="15"/>
        <v/>
      </c>
    </row>
    <row r="241" spans="1:10">
      <c r="A241" s="143">
        <v>232</v>
      </c>
      <c r="B241" s="144"/>
      <c r="C241" s="144"/>
      <c r="D241" s="146"/>
      <c r="E241" s="16" t="str">
        <f t="shared" si="13"/>
        <v/>
      </c>
      <c r="H241" s="382"/>
      <c r="I241" s="382" t="str">
        <f t="shared" si="14"/>
        <v/>
      </c>
      <c r="J241" s="382" t="str">
        <f t="shared" si="15"/>
        <v/>
      </c>
    </row>
    <row r="242" spans="1:10">
      <c r="A242" s="143">
        <v>233</v>
      </c>
      <c r="B242" s="144"/>
      <c r="C242" s="144"/>
      <c r="D242" s="146"/>
      <c r="E242" s="16" t="str">
        <f t="shared" si="13"/>
        <v/>
      </c>
      <c r="H242" s="382"/>
      <c r="I242" s="382" t="str">
        <f t="shared" si="14"/>
        <v/>
      </c>
      <c r="J242" s="382" t="str">
        <f t="shared" si="15"/>
        <v/>
      </c>
    </row>
    <row r="243" spans="1:10">
      <c r="A243" s="143">
        <v>234</v>
      </c>
      <c r="B243" s="144"/>
      <c r="C243" s="144"/>
      <c r="D243" s="146"/>
      <c r="E243" s="16" t="str">
        <f t="shared" si="13"/>
        <v/>
      </c>
      <c r="H243" s="382"/>
      <c r="I243" s="382" t="str">
        <f t="shared" si="14"/>
        <v/>
      </c>
      <c r="J243" s="382" t="str">
        <f t="shared" si="15"/>
        <v/>
      </c>
    </row>
    <row r="244" spans="1:10">
      <c r="A244" s="143">
        <v>235</v>
      </c>
      <c r="B244" s="144"/>
      <c r="C244" s="144"/>
      <c r="D244" s="146"/>
      <c r="E244" s="16" t="str">
        <f t="shared" si="13"/>
        <v/>
      </c>
      <c r="H244" s="382"/>
      <c r="I244" s="382" t="str">
        <f t="shared" si="14"/>
        <v/>
      </c>
      <c r="J244" s="382" t="str">
        <f t="shared" si="15"/>
        <v/>
      </c>
    </row>
    <row r="245" spans="1:10">
      <c r="A245" s="143">
        <v>236</v>
      </c>
      <c r="B245" s="144"/>
      <c r="C245" s="144"/>
      <c r="D245" s="146"/>
      <c r="E245" s="16" t="str">
        <f t="shared" si="13"/>
        <v/>
      </c>
      <c r="H245" s="382"/>
      <c r="I245" s="382" t="str">
        <f t="shared" si="14"/>
        <v/>
      </c>
      <c r="J245" s="382" t="str">
        <f t="shared" si="15"/>
        <v/>
      </c>
    </row>
    <row r="246" spans="1:10">
      <c r="A246" s="143">
        <v>237</v>
      </c>
      <c r="B246" s="144"/>
      <c r="C246" s="144"/>
      <c r="D246" s="146"/>
      <c r="E246" s="16" t="str">
        <f t="shared" si="13"/>
        <v/>
      </c>
      <c r="H246" s="382"/>
      <c r="I246" s="382" t="str">
        <f t="shared" si="14"/>
        <v/>
      </c>
      <c r="J246" s="382" t="str">
        <f t="shared" si="15"/>
        <v/>
      </c>
    </row>
    <row r="247" spans="1:10">
      <c r="A247" s="143">
        <v>238</v>
      </c>
      <c r="B247" s="144"/>
      <c r="C247" s="144"/>
      <c r="D247" s="146"/>
      <c r="E247" s="16" t="str">
        <f t="shared" si="13"/>
        <v/>
      </c>
      <c r="H247" s="382"/>
      <c r="I247" s="382" t="str">
        <f t="shared" si="14"/>
        <v/>
      </c>
      <c r="J247" s="382" t="str">
        <f t="shared" si="15"/>
        <v/>
      </c>
    </row>
    <row r="248" spans="1:10">
      <c r="A248" s="143">
        <v>239</v>
      </c>
      <c r="B248" s="144"/>
      <c r="C248" s="144"/>
      <c r="D248" s="146"/>
      <c r="E248" s="16" t="str">
        <f t="shared" si="13"/>
        <v/>
      </c>
      <c r="H248" s="382"/>
      <c r="I248" s="382" t="str">
        <f t="shared" si="14"/>
        <v/>
      </c>
      <c r="J248" s="382" t="str">
        <f t="shared" si="15"/>
        <v/>
      </c>
    </row>
    <row r="249" spans="1:10">
      <c r="A249" s="143">
        <v>240</v>
      </c>
      <c r="B249" s="144"/>
      <c r="C249" s="144"/>
      <c r="D249" s="146"/>
      <c r="E249" s="16" t="str">
        <f t="shared" si="13"/>
        <v/>
      </c>
      <c r="H249" s="382"/>
      <c r="I249" s="382" t="str">
        <f t="shared" si="14"/>
        <v/>
      </c>
      <c r="J249" s="382" t="str">
        <f t="shared" si="15"/>
        <v/>
      </c>
    </row>
    <row r="250" spans="1:10">
      <c r="A250" s="143">
        <v>241</v>
      </c>
      <c r="B250" s="144"/>
      <c r="C250" s="144"/>
      <c r="D250" s="146"/>
      <c r="E250" s="16" t="str">
        <f t="shared" si="13"/>
        <v/>
      </c>
      <c r="H250" s="382"/>
      <c r="I250" s="382" t="str">
        <f t="shared" si="14"/>
        <v/>
      </c>
      <c r="J250" s="382" t="str">
        <f t="shared" si="15"/>
        <v/>
      </c>
    </row>
    <row r="251" spans="1:10">
      <c r="A251" s="143">
        <v>242</v>
      </c>
      <c r="B251" s="144"/>
      <c r="C251" s="144"/>
      <c r="D251" s="146"/>
      <c r="E251" s="16" t="str">
        <f t="shared" si="13"/>
        <v/>
      </c>
      <c r="H251" s="382"/>
      <c r="I251" s="382" t="str">
        <f t="shared" si="14"/>
        <v/>
      </c>
      <c r="J251" s="382" t="str">
        <f t="shared" si="15"/>
        <v/>
      </c>
    </row>
    <row r="252" spans="1:10">
      <c r="A252" s="143">
        <v>243</v>
      </c>
      <c r="B252" s="144"/>
      <c r="C252" s="144"/>
      <c r="D252" s="146"/>
      <c r="E252" s="16" t="str">
        <f t="shared" si="13"/>
        <v/>
      </c>
      <c r="H252" s="382"/>
      <c r="I252" s="382" t="str">
        <f t="shared" si="14"/>
        <v/>
      </c>
      <c r="J252" s="382" t="str">
        <f t="shared" si="15"/>
        <v/>
      </c>
    </row>
    <row r="253" spans="1:10">
      <c r="A253" s="143">
        <v>244</v>
      </c>
      <c r="B253" s="144"/>
      <c r="C253" s="144"/>
      <c r="D253" s="146"/>
      <c r="E253" s="16" t="str">
        <f t="shared" si="13"/>
        <v/>
      </c>
      <c r="H253" s="382"/>
      <c r="I253" s="382" t="str">
        <f t="shared" si="14"/>
        <v/>
      </c>
      <c r="J253" s="382" t="str">
        <f t="shared" si="15"/>
        <v/>
      </c>
    </row>
    <row r="254" spans="1:10">
      <c r="A254" s="143">
        <v>245</v>
      </c>
      <c r="B254" s="144"/>
      <c r="C254" s="144"/>
      <c r="D254" s="146"/>
      <c r="E254" s="16" t="str">
        <f t="shared" si="13"/>
        <v/>
      </c>
      <c r="H254" s="382"/>
      <c r="I254" s="382" t="str">
        <f t="shared" si="14"/>
        <v/>
      </c>
      <c r="J254" s="382" t="str">
        <f t="shared" si="15"/>
        <v/>
      </c>
    </row>
    <row r="255" spans="1:10">
      <c r="A255" s="143">
        <v>246</v>
      </c>
      <c r="B255" s="144"/>
      <c r="C255" s="144"/>
      <c r="D255" s="146"/>
      <c r="E255" s="16" t="str">
        <f t="shared" si="13"/>
        <v/>
      </c>
      <c r="H255" s="382"/>
      <c r="I255" s="382" t="str">
        <f t="shared" si="14"/>
        <v/>
      </c>
      <c r="J255" s="382" t="str">
        <f t="shared" si="15"/>
        <v/>
      </c>
    </row>
    <row r="256" spans="1:10">
      <c r="A256" s="143">
        <v>247</v>
      </c>
      <c r="B256" s="144"/>
      <c r="C256" s="144"/>
      <c r="D256" s="146"/>
      <c r="E256" s="16" t="str">
        <f t="shared" si="13"/>
        <v/>
      </c>
      <c r="H256" s="382"/>
      <c r="I256" s="382" t="str">
        <f t="shared" si="14"/>
        <v/>
      </c>
      <c r="J256" s="382" t="str">
        <f t="shared" si="15"/>
        <v/>
      </c>
    </row>
    <row r="257" spans="1:10">
      <c r="A257" s="143">
        <v>248</v>
      </c>
      <c r="B257" s="144"/>
      <c r="C257" s="144"/>
      <c r="D257" s="146"/>
      <c r="E257" s="16" t="str">
        <f t="shared" si="13"/>
        <v/>
      </c>
      <c r="H257" s="382"/>
      <c r="I257" s="382" t="str">
        <f t="shared" si="14"/>
        <v/>
      </c>
      <c r="J257" s="382" t="str">
        <f t="shared" si="15"/>
        <v/>
      </c>
    </row>
    <row r="258" spans="1:10">
      <c r="A258" s="143">
        <v>249</v>
      </c>
      <c r="B258" s="144"/>
      <c r="C258" s="144"/>
      <c r="D258" s="146"/>
      <c r="E258" s="16" t="str">
        <f t="shared" si="13"/>
        <v/>
      </c>
      <c r="H258" s="382"/>
      <c r="I258" s="382" t="str">
        <f t="shared" si="14"/>
        <v/>
      </c>
      <c r="J258" s="382" t="str">
        <f t="shared" si="15"/>
        <v/>
      </c>
    </row>
    <row r="259" spans="1:10">
      <c r="A259" s="143">
        <v>250</v>
      </c>
      <c r="B259" s="144"/>
      <c r="C259" s="144"/>
      <c r="D259" s="146"/>
      <c r="E259" s="16" t="str">
        <f t="shared" si="13"/>
        <v/>
      </c>
      <c r="H259" s="382"/>
      <c r="I259" s="382" t="str">
        <f t="shared" si="14"/>
        <v/>
      </c>
      <c r="J259" s="382" t="str">
        <f t="shared" si="15"/>
        <v/>
      </c>
    </row>
  </sheetData>
  <sheetProtection algorithmName="SHA-512" hashValue="Q7zvgjTXqpIsE42xyK2OwYLSlJDYKP1ZWsSsKDE3iqVdBQz5Kfc50uGot9lbDV1dyiQ9xAxPruN2yRvVjRnIaw==" saltValue="j679jo2a9k9Bc1R4h0JzDw=="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scale="8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I11" sqref="I11"/>
    </sheetView>
  </sheetViews>
  <sheetFormatPr defaultColWidth="9.08984375" defaultRowHeight="15.5"/>
  <cols>
    <col min="1" max="1" width="5.6328125" style="60" customWidth="1"/>
    <col min="2" max="2" width="61.36328125" style="64" customWidth="1"/>
    <col min="3" max="3" width="28.6328125" style="64" bestFit="1" customWidth="1"/>
    <col min="4" max="4" width="10.6328125" style="69" customWidth="1"/>
    <col min="5" max="5" width="17.6328125" style="64" customWidth="1"/>
    <col min="6" max="6" width="9.08984375" style="71" hidden="1" customWidth="1"/>
    <col min="7" max="7" width="9.08984375" style="64" hidden="1" customWidth="1"/>
    <col min="8" max="17" width="9.08984375" style="64" customWidth="1"/>
    <col min="18" max="16384" width="9.08984375" style="64"/>
  </cols>
  <sheetData>
    <row r="1" spans="1:7" s="60" customFormat="1">
      <c r="A1" s="59" t="s">
        <v>483</v>
      </c>
      <c r="D1" s="61"/>
      <c r="E1" s="63"/>
      <c r="F1" s="289"/>
    </row>
    <row r="2" spans="1:7" s="60" customFormat="1">
      <c r="A2" s="346" t="str">
        <f>IF(ISBLANK(facultate), IF(ISBLANK(departament),"","Departament " &amp; departament), "Facultatea " &amp; facultate)</f>
        <v>Facultatea Arhitectură și Urbanism</v>
      </c>
      <c r="D2" s="61"/>
      <c r="E2" s="63"/>
      <c r="F2" s="289"/>
    </row>
    <row r="3" spans="1:7" s="60" customFormat="1">
      <c r="A3" s="346" t="str">
        <f>IF(ISBLANK(departament),"","Departamentul " &amp; departament)</f>
        <v>Departamentul Arhitectură</v>
      </c>
      <c r="D3" s="61"/>
      <c r="E3" s="63"/>
      <c r="F3" s="289"/>
    </row>
    <row r="4" spans="1:7">
      <c r="A4" s="554" t="s">
        <v>905</v>
      </c>
      <c r="B4" s="554"/>
      <c r="C4" s="554"/>
      <c r="D4" s="554"/>
      <c r="E4" s="554"/>
      <c r="F4" s="291"/>
    </row>
    <row r="5" spans="1:7">
      <c r="A5" s="554" t="s">
        <v>1006</v>
      </c>
      <c r="B5" s="554"/>
      <c r="C5" s="554"/>
      <c r="D5" s="554"/>
      <c r="E5" s="554"/>
    </row>
    <row r="6" spans="1:7" ht="13.5" customHeight="1">
      <c r="D6" s="64"/>
      <c r="E6" s="347" t="str">
        <f>CONCATENATE(functie," ",nume_candidat)</f>
        <v>Șef de lucrări Cristina-Maria POVIAN</v>
      </c>
    </row>
    <row r="7" spans="1:7" ht="18.75" customHeight="1">
      <c r="A7" s="551" t="s">
        <v>338</v>
      </c>
      <c r="B7" s="551" t="s">
        <v>1047</v>
      </c>
      <c r="C7" s="551" t="s">
        <v>460</v>
      </c>
      <c r="D7" s="557" t="s">
        <v>2</v>
      </c>
      <c r="E7" s="612" t="s">
        <v>544</v>
      </c>
      <c r="F7" s="558" t="s">
        <v>541</v>
      </c>
      <c r="G7" s="559" t="s">
        <v>551</v>
      </c>
    </row>
    <row r="8" spans="1:7" ht="46.5" customHeight="1">
      <c r="A8" s="551"/>
      <c r="B8" s="551"/>
      <c r="C8" s="551"/>
      <c r="D8" s="557"/>
      <c r="E8" s="613"/>
      <c r="F8" s="558"/>
      <c r="G8" s="559"/>
    </row>
    <row r="9" spans="1:7">
      <c r="A9" s="88"/>
      <c r="B9" s="65"/>
      <c r="C9" s="65"/>
      <c r="D9" s="30"/>
      <c r="E9" s="148">
        <f>SUMIF(E10:E1010,"&gt;0")</f>
        <v>0</v>
      </c>
      <c r="F9" s="298"/>
    </row>
    <row r="10" spans="1:7">
      <c r="A10" s="37">
        <v>1</v>
      </c>
      <c r="B10" s="7"/>
      <c r="C10" s="7"/>
      <c r="D10" s="505"/>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c r="A11" s="37">
        <v>2</v>
      </c>
      <c r="B11" s="7"/>
      <c r="C11" s="7"/>
      <c r="D11" s="505"/>
      <c r="E11" s="16" t="str">
        <f t="shared" si="0"/>
        <v/>
      </c>
      <c r="F11" s="349" t="b">
        <f t="shared" si="1"/>
        <v>0</v>
      </c>
      <c r="G11" s="350">
        <f t="shared" si="2"/>
        <v>1</v>
      </c>
    </row>
    <row r="12" spans="1:7">
      <c r="A12" s="37">
        <v>3</v>
      </c>
      <c r="B12" s="7"/>
      <c r="C12" s="7"/>
      <c r="D12" s="505"/>
      <c r="E12" s="16" t="str">
        <f t="shared" si="0"/>
        <v/>
      </c>
      <c r="F12" s="349" t="b">
        <f t="shared" si="1"/>
        <v>0</v>
      </c>
      <c r="G12" s="350">
        <f t="shared" si="2"/>
        <v>1</v>
      </c>
    </row>
    <row r="13" spans="1:7">
      <c r="A13" s="37">
        <v>4</v>
      </c>
      <c r="B13" s="6"/>
      <c r="C13" s="6"/>
      <c r="D13" s="216"/>
      <c r="E13" s="16" t="str">
        <f t="shared" si="0"/>
        <v/>
      </c>
      <c r="F13" s="349" t="b">
        <f t="shared" si="1"/>
        <v>0</v>
      </c>
      <c r="G13" s="350">
        <f t="shared" si="2"/>
        <v>1</v>
      </c>
    </row>
    <row r="14" spans="1:7">
      <c r="A14" s="37">
        <v>5</v>
      </c>
      <c r="B14" s="6"/>
      <c r="C14" s="6"/>
      <c r="D14" s="216"/>
      <c r="E14" s="16" t="str">
        <f t="shared" si="0"/>
        <v/>
      </c>
      <c r="F14" s="349" t="b">
        <f t="shared" si="1"/>
        <v>0</v>
      </c>
      <c r="G14" s="350">
        <f t="shared" si="2"/>
        <v>1</v>
      </c>
    </row>
    <row r="15" spans="1:7">
      <c r="A15" s="37">
        <v>6</v>
      </c>
      <c r="B15" s="6"/>
      <c r="C15" s="6"/>
      <c r="D15" s="216"/>
      <c r="E15" s="16" t="str">
        <f t="shared" si="0"/>
        <v/>
      </c>
      <c r="F15" s="349" t="b">
        <f t="shared" si="1"/>
        <v>0</v>
      </c>
      <c r="G15" s="350">
        <f t="shared" si="2"/>
        <v>1</v>
      </c>
    </row>
    <row r="16" spans="1:7">
      <c r="A16" s="37">
        <v>7</v>
      </c>
      <c r="B16" s="6"/>
      <c r="C16" s="6"/>
      <c r="D16" s="216"/>
      <c r="E16" s="16" t="str">
        <f t="shared" si="0"/>
        <v/>
      </c>
      <c r="F16" s="349" t="b">
        <f t="shared" si="1"/>
        <v>0</v>
      </c>
      <c r="G16" s="350">
        <f t="shared" si="2"/>
        <v>1</v>
      </c>
    </row>
    <row r="17" spans="1:7">
      <c r="A17" s="37">
        <v>8</v>
      </c>
      <c r="B17" s="6"/>
      <c r="C17" s="6"/>
      <c r="D17" s="216"/>
      <c r="E17" s="16" t="str">
        <f t="shared" si="0"/>
        <v/>
      </c>
      <c r="F17" s="349" t="b">
        <f t="shared" si="1"/>
        <v>0</v>
      </c>
      <c r="G17" s="350">
        <f t="shared" si="2"/>
        <v>1</v>
      </c>
    </row>
    <row r="18" spans="1:7">
      <c r="A18" s="37">
        <v>9</v>
      </c>
      <c r="B18" s="6"/>
      <c r="C18" s="6"/>
      <c r="D18" s="216"/>
      <c r="E18" s="16" t="str">
        <f t="shared" si="0"/>
        <v/>
      </c>
      <c r="F18" s="349" t="b">
        <f t="shared" si="1"/>
        <v>0</v>
      </c>
      <c r="G18" s="350">
        <f t="shared" si="2"/>
        <v>1</v>
      </c>
    </row>
    <row r="19" spans="1:7">
      <c r="A19" s="37">
        <v>10</v>
      </c>
      <c r="B19" s="6"/>
      <c r="C19" s="6"/>
      <c r="D19" s="216"/>
      <c r="E19" s="16" t="str">
        <f t="shared" si="0"/>
        <v/>
      </c>
      <c r="F19" s="349" t="b">
        <f t="shared" si="1"/>
        <v>0</v>
      </c>
      <c r="G19" s="350">
        <f t="shared" si="2"/>
        <v>1</v>
      </c>
    </row>
    <row r="20" spans="1:7">
      <c r="A20" s="37">
        <v>11</v>
      </c>
      <c r="B20" s="6"/>
      <c r="C20" s="6"/>
      <c r="D20" s="216"/>
      <c r="E20" s="16" t="str">
        <f t="shared" si="0"/>
        <v/>
      </c>
      <c r="F20" s="349" t="b">
        <f t="shared" si="1"/>
        <v>0</v>
      </c>
      <c r="G20" s="350">
        <f t="shared" si="2"/>
        <v>1</v>
      </c>
    </row>
    <row r="21" spans="1:7">
      <c r="A21" s="37">
        <v>12</v>
      </c>
      <c r="B21" s="6"/>
      <c r="C21" s="6"/>
      <c r="D21" s="216"/>
      <c r="E21" s="16" t="str">
        <f t="shared" si="0"/>
        <v/>
      </c>
      <c r="F21" s="349" t="b">
        <f t="shared" si="1"/>
        <v>0</v>
      </c>
      <c r="G21" s="350">
        <f t="shared" si="2"/>
        <v>1</v>
      </c>
    </row>
    <row r="22" spans="1:7">
      <c r="A22" s="37">
        <v>13</v>
      </c>
      <c r="B22" s="6"/>
      <c r="C22" s="6"/>
      <c r="D22" s="216"/>
      <c r="E22" s="16" t="str">
        <f t="shared" si="0"/>
        <v/>
      </c>
      <c r="F22" s="349" t="b">
        <f t="shared" si="1"/>
        <v>0</v>
      </c>
      <c r="G22" s="350">
        <f t="shared" si="2"/>
        <v>1</v>
      </c>
    </row>
    <row r="23" spans="1:7">
      <c r="A23" s="37">
        <v>14</v>
      </c>
      <c r="B23" s="6"/>
      <c r="C23" s="6"/>
      <c r="D23" s="216"/>
      <c r="E23" s="16" t="str">
        <f t="shared" si="0"/>
        <v/>
      </c>
      <c r="F23" s="349" t="b">
        <f t="shared" si="1"/>
        <v>0</v>
      </c>
      <c r="G23" s="350">
        <f t="shared" si="2"/>
        <v>1</v>
      </c>
    </row>
    <row r="24" spans="1:7">
      <c r="A24" s="37">
        <v>15</v>
      </c>
      <c r="B24" s="6"/>
      <c r="C24" s="6"/>
      <c r="D24" s="216"/>
      <c r="E24" s="16" t="str">
        <f t="shared" si="0"/>
        <v/>
      </c>
      <c r="F24" s="349" t="b">
        <f t="shared" si="1"/>
        <v>0</v>
      </c>
      <c r="G24" s="350">
        <f t="shared" si="2"/>
        <v>1</v>
      </c>
    </row>
    <row r="25" spans="1:7">
      <c r="A25" s="37">
        <v>16</v>
      </c>
      <c r="B25" s="6"/>
      <c r="C25" s="6"/>
      <c r="D25" s="216"/>
      <c r="E25" s="16" t="str">
        <f t="shared" si="0"/>
        <v/>
      </c>
      <c r="F25" s="349" t="b">
        <f t="shared" si="1"/>
        <v>0</v>
      </c>
      <c r="G25" s="350">
        <f t="shared" si="2"/>
        <v>1</v>
      </c>
    </row>
    <row r="26" spans="1:7">
      <c r="A26" s="37">
        <v>17</v>
      </c>
      <c r="B26" s="6"/>
      <c r="C26" s="6"/>
      <c r="D26" s="216"/>
      <c r="E26" s="16" t="str">
        <f t="shared" si="0"/>
        <v/>
      </c>
      <c r="F26" s="349" t="b">
        <f t="shared" si="1"/>
        <v>0</v>
      </c>
      <c r="G26" s="350">
        <f t="shared" si="2"/>
        <v>1</v>
      </c>
    </row>
    <row r="27" spans="1:7">
      <c r="A27" s="37">
        <v>18</v>
      </c>
      <c r="B27" s="6"/>
      <c r="C27" s="6"/>
      <c r="D27" s="216"/>
      <c r="E27" s="16" t="str">
        <f t="shared" si="0"/>
        <v/>
      </c>
      <c r="F27" s="349" t="b">
        <f t="shared" si="1"/>
        <v>0</v>
      </c>
      <c r="G27" s="350">
        <f t="shared" si="2"/>
        <v>1</v>
      </c>
    </row>
    <row r="28" spans="1:7">
      <c r="A28" s="37">
        <v>19</v>
      </c>
      <c r="B28" s="6"/>
      <c r="C28" s="6"/>
      <c r="D28" s="216"/>
      <c r="E28" s="16" t="str">
        <f t="shared" si="0"/>
        <v/>
      </c>
      <c r="F28" s="349" t="b">
        <f t="shared" si="1"/>
        <v>0</v>
      </c>
      <c r="G28" s="350">
        <f t="shared" si="2"/>
        <v>1</v>
      </c>
    </row>
    <row r="29" spans="1:7">
      <c r="A29" s="37">
        <v>20</v>
      </c>
      <c r="B29" s="6"/>
      <c r="C29" s="6"/>
      <c r="D29" s="216"/>
      <c r="E29" s="16" t="str">
        <f t="shared" si="0"/>
        <v/>
      </c>
      <c r="F29" s="349" t="b">
        <f t="shared" si="1"/>
        <v>0</v>
      </c>
      <c r="G29" s="350">
        <f t="shared" si="2"/>
        <v>1</v>
      </c>
    </row>
    <row r="30" spans="1:7">
      <c r="A30" s="37">
        <v>21</v>
      </c>
      <c r="B30" s="6"/>
      <c r="C30" s="6"/>
      <c r="D30" s="216"/>
      <c r="E30" s="16" t="str">
        <f t="shared" si="0"/>
        <v/>
      </c>
      <c r="F30" s="349" t="b">
        <f t="shared" si="1"/>
        <v>0</v>
      </c>
      <c r="G30" s="350">
        <f t="shared" si="2"/>
        <v>1</v>
      </c>
    </row>
    <row r="31" spans="1:7">
      <c r="A31" s="37">
        <v>22</v>
      </c>
      <c r="B31" s="6"/>
      <c r="C31" s="6"/>
      <c r="D31" s="216"/>
      <c r="E31" s="16" t="str">
        <f t="shared" si="0"/>
        <v/>
      </c>
      <c r="F31" s="349" t="b">
        <f t="shared" si="1"/>
        <v>0</v>
      </c>
      <c r="G31" s="350">
        <f t="shared" si="2"/>
        <v>1</v>
      </c>
    </row>
    <row r="32" spans="1:7">
      <c r="A32" s="37">
        <v>23</v>
      </c>
      <c r="B32" s="6"/>
      <c r="C32" s="6"/>
      <c r="D32" s="216"/>
      <c r="E32" s="16" t="str">
        <f t="shared" si="0"/>
        <v/>
      </c>
      <c r="F32" s="349" t="b">
        <f t="shared" si="1"/>
        <v>0</v>
      </c>
      <c r="G32" s="350">
        <f t="shared" si="2"/>
        <v>1</v>
      </c>
    </row>
    <row r="33" spans="1:7">
      <c r="A33" s="37">
        <v>24</v>
      </c>
      <c r="B33" s="6"/>
      <c r="C33" s="6"/>
      <c r="D33" s="216"/>
      <c r="E33" s="16" t="str">
        <f t="shared" si="0"/>
        <v/>
      </c>
      <c r="F33" s="349" t="b">
        <f t="shared" si="1"/>
        <v>0</v>
      </c>
      <c r="G33" s="350">
        <f t="shared" si="2"/>
        <v>1</v>
      </c>
    </row>
    <row r="34" spans="1:7">
      <c r="A34" s="37">
        <v>25</v>
      </c>
      <c r="B34" s="6"/>
      <c r="C34" s="6"/>
      <c r="D34" s="216"/>
      <c r="E34" s="16" t="str">
        <f t="shared" si="0"/>
        <v/>
      </c>
      <c r="F34" s="349" t="b">
        <f t="shared" si="1"/>
        <v>0</v>
      </c>
      <c r="G34" s="350">
        <f t="shared" si="2"/>
        <v>1</v>
      </c>
    </row>
    <row r="35" spans="1:7">
      <c r="A35" s="37">
        <v>26</v>
      </c>
      <c r="B35" s="6"/>
      <c r="C35" s="6"/>
      <c r="D35" s="216"/>
      <c r="E35" s="16" t="str">
        <f t="shared" si="0"/>
        <v/>
      </c>
      <c r="F35" s="349" t="b">
        <f t="shared" si="1"/>
        <v>0</v>
      </c>
      <c r="G35" s="350">
        <f t="shared" si="2"/>
        <v>1</v>
      </c>
    </row>
    <row r="36" spans="1:7">
      <c r="A36" s="37">
        <v>27</v>
      </c>
      <c r="B36" s="6"/>
      <c r="C36" s="6"/>
      <c r="D36" s="216"/>
      <c r="E36" s="16" t="str">
        <f t="shared" si="0"/>
        <v/>
      </c>
      <c r="F36" s="349" t="b">
        <f t="shared" si="1"/>
        <v>0</v>
      </c>
      <c r="G36" s="350">
        <f t="shared" si="2"/>
        <v>1</v>
      </c>
    </row>
    <row r="37" spans="1:7">
      <c r="A37" s="37">
        <v>28</v>
      </c>
      <c r="B37" s="6"/>
      <c r="C37" s="6"/>
      <c r="D37" s="216"/>
      <c r="E37" s="16" t="str">
        <f t="shared" si="0"/>
        <v/>
      </c>
      <c r="F37" s="349" t="b">
        <f t="shared" si="1"/>
        <v>0</v>
      </c>
      <c r="G37" s="350">
        <f t="shared" si="2"/>
        <v>1</v>
      </c>
    </row>
    <row r="38" spans="1:7">
      <c r="A38" s="37">
        <v>29</v>
      </c>
      <c r="B38" s="6"/>
      <c r="C38" s="6"/>
      <c r="D38" s="216"/>
      <c r="E38" s="16" t="str">
        <f t="shared" si="0"/>
        <v/>
      </c>
      <c r="F38" s="349" t="b">
        <f t="shared" si="1"/>
        <v>0</v>
      </c>
      <c r="G38" s="350">
        <f t="shared" si="2"/>
        <v>1</v>
      </c>
    </row>
    <row r="39" spans="1:7">
      <c r="A39" s="37">
        <v>30</v>
      </c>
      <c r="B39" s="6"/>
      <c r="C39" s="6"/>
      <c r="D39" s="216"/>
      <c r="E39" s="16" t="str">
        <f t="shared" si="0"/>
        <v/>
      </c>
      <c r="F39" s="349" t="b">
        <f t="shared" si="1"/>
        <v>0</v>
      </c>
      <c r="G39" s="350">
        <f t="shared" si="2"/>
        <v>1</v>
      </c>
    </row>
    <row r="40" spans="1:7">
      <c r="A40" s="37">
        <v>31</v>
      </c>
      <c r="B40" s="6"/>
      <c r="C40" s="6"/>
      <c r="D40" s="216"/>
      <c r="E40" s="16" t="str">
        <f t="shared" si="0"/>
        <v/>
      </c>
      <c r="F40" s="349" t="b">
        <f t="shared" si="1"/>
        <v>0</v>
      </c>
      <c r="G40" s="350">
        <f t="shared" si="2"/>
        <v>1</v>
      </c>
    </row>
    <row r="41" spans="1:7">
      <c r="A41" s="37">
        <v>32</v>
      </c>
      <c r="B41" s="6"/>
      <c r="C41" s="6"/>
      <c r="D41" s="216"/>
      <c r="E41" s="16" t="str">
        <f t="shared" si="0"/>
        <v/>
      </c>
      <c r="F41" s="349" t="b">
        <f t="shared" si="1"/>
        <v>0</v>
      </c>
      <c r="G41" s="350">
        <f t="shared" si="2"/>
        <v>1</v>
      </c>
    </row>
    <row r="42" spans="1:7">
      <c r="A42" s="37">
        <v>33</v>
      </c>
      <c r="B42" s="6"/>
      <c r="C42" s="6"/>
      <c r="D42" s="216"/>
      <c r="E42" s="16" t="str">
        <f t="shared" si="0"/>
        <v/>
      </c>
      <c r="F42" s="349" t="b">
        <f t="shared" si="1"/>
        <v>0</v>
      </c>
      <c r="G42" s="350">
        <f t="shared" si="2"/>
        <v>1</v>
      </c>
    </row>
    <row r="43" spans="1:7">
      <c r="A43" s="37">
        <v>34</v>
      </c>
      <c r="B43" s="6"/>
      <c r="C43" s="6"/>
      <c r="D43" s="216"/>
      <c r="E43" s="16" t="str">
        <f t="shared" si="0"/>
        <v/>
      </c>
      <c r="F43" s="349" t="b">
        <f t="shared" si="1"/>
        <v>0</v>
      </c>
      <c r="G43" s="350">
        <f t="shared" si="2"/>
        <v>1</v>
      </c>
    </row>
    <row r="44" spans="1:7">
      <c r="A44" s="37">
        <v>35</v>
      </c>
      <c r="B44" s="6"/>
      <c r="C44" s="6"/>
      <c r="D44" s="216"/>
      <c r="E44" s="16" t="str">
        <f t="shared" si="0"/>
        <v/>
      </c>
      <c r="F44" s="349" t="b">
        <f t="shared" si="1"/>
        <v>0</v>
      </c>
      <c r="G44" s="350">
        <f t="shared" si="2"/>
        <v>1</v>
      </c>
    </row>
    <row r="45" spans="1:7">
      <c r="A45" s="37">
        <v>36</v>
      </c>
      <c r="B45" s="6"/>
      <c r="C45" s="6"/>
      <c r="D45" s="216"/>
      <c r="E45" s="16" t="str">
        <f t="shared" si="0"/>
        <v/>
      </c>
      <c r="F45" s="349" t="b">
        <f t="shared" si="1"/>
        <v>0</v>
      </c>
      <c r="G45" s="350">
        <f t="shared" si="2"/>
        <v>1</v>
      </c>
    </row>
    <row r="46" spans="1:7">
      <c r="A46" s="37">
        <v>37</v>
      </c>
      <c r="B46" s="6"/>
      <c r="C46" s="6"/>
      <c r="D46" s="216"/>
      <c r="E46" s="16" t="str">
        <f t="shared" si="0"/>
        <v/>
      </c>
      <c r="F46" s="349" t="b">
        <f t="shared" si="1"/>
        <v>0</v>
      </c>
      <c r="G46" s="350">
        <f t="shared" si="2"/>
        <v>1</v>
      </c>
    </row>
    <row r="47" spans="1:7">
      <c r="A47" s="37">
        <v>38</v>
      </c>
      <c r="B47" s="6"/>
      <c r="C47" s="6"/>
      <c r="D47" s="216"/>
      <c r="E47" s="16" t="str">
        <f t="shared" si="0"/>
        <v/>
      </c>
      <c r="F47" s="349" t="b">
        <f t="shared" si="1"/>
        <v>0</v>
      </c>
      <c r="G47" s="350">
        <f t="shared" si="2"/>
        <v>1</v>
      </c>
    </row>
    <row r="48" spans="1:7">
      <c r="A48" s="37">
        <v>39</v>
      </c>
      <c r="B48" s="6"/>
      <c r="C48" s="6"/>
      <c r="D48" s="216"/>
      <c r="E48" s="16" t="str">
        <f t="shared" si="0"/>
        <v/>
      </c>
      <c r="F48" s="349" t="b">
        <f t="shared" si="1"/>
        <v>0</v>
      </c>
      <c r="G48" s="350">
        <f t="shared" si="2"/>
        <v>1</v>
      </c>
    </row>
    <row r="49" spans="1:7">
      <c r="A49" s="37">
        <v>40</v>
      </c>
      <c r="B49" s="6"/>
      <c r="C49" s="6"/>
      <c r="D49" s="216"/>
      <c r="E49" s="16" t="str">
        <f t="shared" si="0"/>
        <v/>
      </c>
      <c r="F49" s="349" t="b">
        <f t="shared" si="1"/>
        <v>0</v>
      </c>
      <c r="G49" s="350">
        <f t="shared" si="2"/>
        <v>1</v>
      </c>
    </row>
    <row r="50" spans="1:7">
      <c r="A50" s="37">
        <v>41</v>
      </c>
      <c r="B50" s="6"/>
      <c r="C50" s="6"/>
      <c r="D50" s="216"/>
      <c r="E50" s="16" t="str">
        <f t="shared" si="0"/>
        <v/>
      </c>
      <c r="F50" s="349" t="b">
        <f t="shared" si="1"/>
        <v>0</v>
      </c>
      <c r="G50" s="350">
        <f t="shared" si="2"/>
        <v>1</v>
      </c>
    </row>
    <row r="51" spans="1:7">
      <c r="A51" s="37">
        <v>42</v>
      </c>
      <c r="B51" s="6"/>
      <c r="C51" s="6"/>
      <c r="D51" s="216"/>
      <c r="E51" s="16" t="str">
        <f t="shared" si="0"/>
        <v/>
      </c>
      <c r="F51" s="349" t="b">
        <f t="shared" si="1"/>
        <v>0</v>
      </c>
      <c r="G51" s="350">
        <f t="shared" si="2"/>
        <v>1</v>
      </c>
    </row>
    <row r="52" spans="1:7">
      <c r="A52" s="37">
        <v>43</v>
      </c>
      <c r="B52" s="6"/>
      <c r="C52" s="6"/>
      <c r="D52" s="216"/>
      <c r="E52" s="16" t="str">
        <f t="shared" si="0"/>
        <v/>
      </c>
      <c r="F52" s="349" t="b">
        <f t="shared" si="1"/>
        <v>0</v>
      </c>
      <c r="G52" s="350">
        <f t="shared" si="2"/>
        <v>1</v>
      </c>
    </row>
    <row r="53" spans="1:7">
      <c r="A53" s="37">
        <v>44</v>
      </c>
      <c r="B53" s="6"/>
      <c r="C53" s="6"/>
      <c r="D53" s="216"/>
      <c r="E53" s="16" t="str">
        <f t="shared" si="0"/>
        <v/>
      </c>
      <c r="F53" s="349" t="b">
        <f t="shared" si="1"/>
        <v>0</v>
      </c>
      <c r="G53" s="350">
        <f t="shared" si="2"/>
        <v>1</v>
      </c>
    </row>
    <row r="54" spans="1:7">
      <c r="A54" s="37">
        <v>45</v>
      </c>
      <c r="B54" s="6"/>
      <c r="C54" s="6"/>
      <c r="D54" s="216"/>
      <c r="E54" s="16" t="str">
        <f t="shared" si="0"/>
        <v/>
      </c>
      <c r="F54" s="349" t="b">
        <f t="shared" si="1"/>
        <v>0</v>
      </c>
      <c r="G54" s="350">
        <f t="shared" si="2"/>
        <v>1</v>
      </c>
    </row>
    <row r="55" spans="1:7">
      <c r="A55" s="37">
        <v>46</v>
      </c>
      <c r="B55" s="6"/>
      <c r="C55" s="6"/>
      <c r="D55" s="216"/>
      <c r="E55" s="16" t="str">
        <f t="shared" si="0"/>
        <v/>
      </c>
      <c r="F55" s="349" t="b">
        <f t="shared" si="1"/>
        <v>0</v>
      </c>
      <c r="G55" s="350">
        <f t="shared" si="2"/>
        <v>1</v>
      </c>
    </row>
    <row r="56" spans="1:7">
      <c r="A56" s="37">
        <v>47</v>
      </c>
      <c r="B56" s="6"/>
      <c r="C56" s="6"/>
      <c r="D56" s="216"/>
      <c r="E56" s="16" t="str">
        <f t="shared" si="0"/>
        <v/>
      </c>
      <c r="F56" s="349" t="b">
        <f t="shared" si="1"/>
        <v>0</v>
      </c>
      <c r="G56" s="350">
        <f t="shared" si="2"/>
        <v>1</v>
      </c>
    </row>
    <row r="57" spans="1:7">
      <c r="A57" s="37">
        <v>48</v>
      </c>
      <c r="B57" s="6"/>
      <c r="C57" s="6"/>
      <c r="D57" s="216"/>
      <c r="E57" s="16" t="str">
        <f t="shared" si="0"/>
        <v/>
      </c>
      <c r="F57" s="349" t="b">
        <f t="shared" si="1"/>
        <v>0</v>
      </c>
      <c r="G57" s="350">
        <f t="shared" si="2"/>
        <v>1</v>
      </c>
    </row>
    <row r="58" spans="1:7">
      <c r="A58" s="37">
        <v>49</v>
      </c>
      <c r="B58" s="6"/>
      <c r="C58" s="6"/>
      <c r="D58" s="216"/>
      <c r="E58" s="16" t="str">
        <f t="shared" si="0"/>
        <v/>
      </c>
      <c r="F58" s="349" t="b">
        <f t="shared" si="1"/>
        <v>0</v>
      </c>
      <c r="G58" s="350">
        <f t="shared" si="2"/>
        <v>1</v>
      </c>
    </row>
    <row r="59" spans="1:7">
      <c r="A59" s="37">
        <v>50</v>
      </c>
      <c r="B59" s="6"/>
      <c r="C59" s="6"/>
      <c r="D59" s="216"/>
      <c r="E59" s="16" t="str">
        <f t="shared" si="0"/>
        <v/>
      </c>
      <c r="F59" s="349" t="b">
        <f t="shared" si="1"/>
        <v>0</v>
      </c>
      <c r="G59" s="350">
        <f t="shared" si="2"/>
        <v>1</v>
      </c>
    </row>
    <row r="60" spans="1:7">
      <c r="A60" s="37">
        <v>51</v>
      </c>
      <c r="B60" s="6"/>
      <c r="C60" s="6"/>
      <c r="D60" s="216"/>
      <c r="E60" s="16" t="str">
        <f t="shared" si="0"/>
        <v/>
      </c>
      <c r="F60" s="349" t="b">
        <f t="shared" si="1"/>
        <v>0</v>
      </c>
      <c r="G60" s="350">
        <f t="shared" si="2"/>
        <v>1</v>
      </c>
    </row>
    <row r="61" spans="1:7">
      <c r="A61" s="37">
        <v>52</v>
      </c>
      <c r="B61" s="6"/>
      <c r="C61" s="6"/>
      <c r="D61" s="216"/>
      <c r="E61" s="16" t="str">
        <f t="shared" si="0"/>
        <v/>
      </c>
      <c r="F61" s="349" t="b">
        <f t="shared" si="1"/>
        <v>0</v>
      </c>
      <c r="G61" s="350">
        <f t="shared" si="2"/>
        <v>1</v>
      </c>
    </row>
    <row r="62" spans="1:7">
      <c r="A62" s="37">
        <v>53</v>
      </c>
      <c r="B62" s="6"/>
      <c r="C62" s="6"/>
      <c r="D62" s="216"/>
      <c r="E62" s="16" t="str">
        <f t="shared" si="0"/>
        <v/>
      </c>
      <c r="F62" s="349" t="b">
        <f t="shared" si="1"/>
        <v>0</v>
      </c>
      <c r="G62" s="350">
        <f t="shared" si="2"/>
        <v>1</v>
      </c>
    </row>
    <row r="63" spans="1:7">
      <c r="A63" s="37">
        <v>54</v>
      </c>
      <c r="B63" s="6"/>
      <c r="C63" s="6"/>
      <c r="D63" s="216"/>
      <c r="E63" s="16" t="str">
        <f t="shared" si="0"/>
        <v/>
      </c>
      <c r="F63" s="349" t="b">
        <f t="shared" si="1"/>
        <v>0</v>
      </c>
      <c r="G63" s="350">
        <f t="shared" si="2"/>
        <v>1</v>
      </c>
    </row>
    <row r="64" spans="1:7">
      <c r="A64" s="37">
        <v>55</v>
      </c>
      <c r="B64" s="6"/>
      <c r="C64" s="6"/>
      <c r="D64" s="216"/>
      <c r="E64" s="16" t="str">
        <f t="shared" si="0"/>
        <v/>
      </c>
      <c r="F64" s="349" t="b">
        <f t="shared" si="1"/>
        <v>0</v>
      </c>
      <c r="G64" s="350">
        <f t="shared" si="2"/>
        <v>1</v>
      </c>
    </row>
    <row r="65" spans="1:7">
      <c r="A65" s="37">
        <v>56</v>
      </c>
      <c r="B65" s="6"/>
      <c r="C65" s="6"/>
      <c r="D65" s="216"/>
      <c r="E65" s="16" t="str">
        <f t="shared" si="0"/>
        <v/>
      </c>
      <c r="F65" s="349" t="b">
        <f t="shared" si="1"/>
        <v>0</v>
      </c>
      <c r="G65" s="350">
        <f t="shared" si="2"/>
        <v>1</v>
      </c>
    </row>
    <row r="66" spans="1:7">
      <c r="A66" s="37">
        <v>57</v>
      </c>
      <c r="B66" s="6"/>
      <c r="C66" s="6"/>
      <c r="D66" s="216"/>
      <c r="E66" s="16" t="str">
        <f t="shared" si="0"/>
        <v/>
      </c>
      <c r="F66" s="349" t="b">
        <f t="shared" si="1"/>
        <v>0</v>
      </c>
      <c r="G66" s="350">
        <f t="shared" si="2"/>
        <v>1</v>
      </c>
    </row>
    <row r="67" spans="1:7">
      <c r="A67" s="37">
        <v>58</v>
      </c>
      <c r="B67" s="6"/>
      <c r="C67" s="6"/>
      <c r="D67" s="216"/>
      <c r="E67" s="16" t="str">
        <f t="shared" si="0"/>
        <v/>
      </c>
      <c r="F67" s="349" t="b">
        <f t="shared" si="1"/>
        <v>0</v>
      </c>
      <c r="G67" s="350">
        <f t="shared" si="2"/>
        <v>1</v>
      </c>
    </row>
    <row r="68" spans="1:7">
      <c r="A68" s="37">
        <v>59</v>
      </c>
      <c r="B68" s="6"/>
      <c r="C68" s="6"/>
      <c r="D68" s="216"/>
      <c r="E68" s="16" t="str">
        <f t="shared" si="0"/>
        <v/>
      </c>
      <c r="F68" s="349" t="b">
        <f t="shared" si="1"/>
        <v>0</v>
      </c>
      <c r="G68" s="350">
        <f t="shared" si="2"/>
        <v>1</v>
      </c>
    </row>
    <row r="69" spans="1:7">
      <c r="A69" s="37">
        <v>60</v>
      </c>
      <c r="B69" s="6"/>
      <c r="C69" s="6"/>
      <c r="D69" s="216"/>
      <c r="E69" s="16" t="str">
        <f t="shared" si="0"/>
        <v/>
      </c>
      <c r="F69" s="349" t="b">
        <f t="shared" si="1"/>
        <v>0</v>
      </c>
      <c r="G69" s="350">
        <f t="shared" si="2"/>
        <v>1</v>
      </c>
    </row>
    <row r="70" spans="1:7">
      <c r="A70" s="37">
        <v>61</v>
      </c>
      <c r="B70" s="6"/>
      <c r="C70" s="6"/>
      <c r="D70" s="216"/>
      <c r="E70" s="16" t="str">
        <f t="shared" si="0"/>
        <v/>
      </c>
      <c r="F70" s="349" t="b">
        <f t="shared" si="1"/>
        <v>0</v>
      </c>
      <c r="G70" s="350">
        <f t="shared" si="2"/>
        <v>1</v>
      </c>
    </row>
    <row r="71" spans="1:7">
      <c r="A71" s="37">
        <v>62</v>
      </c>
      <c r="B71" s="6"/>
      <c r="C71" s="6"/>
      <c r="D71" s="216"/>
      <c r="E71" s="16" t="str">
        <f t="shared" si="0"/>
        <v/>
      </c>
      <c r="F71" s="349" t="b">
        <f t="shared" si="1"/>
        <v>0</v>
      </c>
      <c r="G71" s="350">
        <f t="shared" si="2"/>
        <v>1</v>
      </c>
    </row>
    <row r="72" spans="1:7">
      <c r="A72" s="37">
        <v>63</v>
      </c>
      <c r="B72" s="6"/>
      <c r="C72" s="6"/>
      <c r="D72" s="216"/>
      <c r="E72" s="16" t="str">
        <f t="shared" si="0"/>
        <v/>
      </c>
      <c r="F72" s="349" t="b">
        <f t="shared" si="1"/>
        <v>0</v>
      </c>
      <c r="G72" s="350">
        <f t="shared" si="2"/>
        <v>1</v>
      </c>
    </row>
    <row r="73" spans="1:7">
      <c r="A73" s="37">
        <v>64</v>
      </c>
      <c r="B73" s="6"/>
      <c r="C73" s="6"/>
      <c r="D73" s="216"/>
      <c r="E73" s="16" t="str">
        <f t="shared" si="0"/>
        <v/>
      </c>
      <c r="F73" s="349" t="b">
        <f t="shared" si="1"/>
        <v>0</v>
      </c>
      <c r="G73" s="350">
        <f t="shared" si="2"/>
        <v>1</v>
      </c>
    </row>
    <row r="74" spans="1:7">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c r="A75" s="37">
        <v>66</v>
      </c>
      <c r="B75" s="6"/>
      <c r="C75" s="6"/>
      <c r="D75" s="216"/>
      <c r="E75" s="16" t="str">
        <f t="shared" si="3"/>
        <v/>
      </c>
      <c r="F75" s="349" t="b">
        <f t="shared" si="4"/>
        <v>0</v>
      </c>
      <c r="G75" s="350">
        <f t="shared" si="5"/>
        <v>1</v>
      </c>
    </row>
    <row r="76" spans="1:7">
      <c r="A76" s="37">
        <v>67</v>
      </c>
      <c r="B76" s="6"/>
      <c r="C76" s="6"/>
      <c r="D76" s="216"/>
      <c r="E76" s="16" t="str">
        <f t="shared" si="3"/>
        <v/>
      </c>
      <c r="F76" s="349" t="b">
        <f t="shared" si="4"/>
        <v>0</v>
      </c>
      <c r="G76" s="350">
        <f t="shared" si="5"/>
        <v>1</v>
      </c>
    </row>
    <row r="77" spans="1:7">
      <c r="A77" s="37">
        <v>68</v>
      </c>
      <c r="B77" s="6"/>
      <c r="C77" s="6"/>
      <c r="D77" s="216"/>
      <c r="E77" s="16" t="str">
        <f t="shared" si="3"/>
        <v/>
      </c>
      <c r="F77" s="349" t="b">
        <f t="shared" si="4"/>
        <v>0</v>
      </c>
      <c r="G77" s="350">
        <f t="shared" si="5"/>
        <v>1</v>
      </c>
    </row>
    <row r="78" spans="1:7">
      <c r="A78" s="37">
        <v>69</v>
      </c>
      <c r="B78" s="6"/>
      <c r="C78" s="6"/>
      <c r="D78" s="216"/>
      <c r="E78" s="16" t="str">
        <f t="shared" si="3"/>
        <v/>
      </c>
      <c r="F78" s="349" t="b">
        <f t="shared" si="4"/>
        <v>0</v>
      </c>
      <c r="G78" s="350">
        <f t="shared" si="5"/>
        <v>1</v>
      </c>
    </row>
    <row r="79" spans="1:7">
      <c r="A79" s="37">
        <v>70</v>
      </c>
      <c r="B79" s="6"/>
      <c r="C79" s="6"/>
      <c r="D79" s="216"/>
      <c r="E79" s="16" t="str">
        <f t="shared" si="3"/>
        <v/>
      </c>
      <c r="F79" s="349" t="b">
        <f t="shared" si="4"/>
        <v>0</v>
      </c>
      <c r="G79" s="350">
        <f t="shared" si="5"/>
        <v>1</v>
      </c>
    </row>
    <row r="80" spans="1:7">
      <c r="A80" s="37">
        <v>71</v>
      </c>
      <c r="B80" s="6"/>
      <c r="C80" s="6"/>
      <c r="D80" s="216"/>
      <c r="E80" s="16" t="str">
        <f t="shared" si="3"/>
        <v/>
      </c>
      <c r="F80" s="349" t="b">
        <f t="shared" si="4"/>
        <v>0</v>
      </c>
      <c r="G80" s="350">
        <f t="shared" si="5"/>
        <v>1</v>
      </c>
    </row>
    <row r="81" spans="1:7">
      <c r="A81" s="37">
        <v>72</v>
      </c>
      <c r="B81" s="6"/>
      <c r="C81" s="6"/>
      <c r="D81" s="216"/>
      <c r="E81" s="16" t="str">
        <f t="shared" si="3"/>
        <v/>
      </c>
      <c r="F81" s="349" t="b">
        <f t="shared" si="4"/>
        <v>0</v>
      </c>
      <c r="G81" s="350">
        <f t="shared" si="5"/>
        <v>1</v>
      </c>
    </row>
    <row r="82" spans="1:7">
      <c r="A82" s="37">
        <v>73</v>
      </c>
      <c r="B82" s="6"/>
      <c r="C82" s="6"/>
      <c r="D82" s="216"/>
      <c r="E82" s="16" t="str">
        <f t="shared" si="3"/>
        <v/>
      </c>
      <c r="F82" s="349" t="b">
        <f t="shared" si="4"/>
        <v>0</v>
      </c>
      <c r="G82" s="350">
        <f t="shared" si="5"/>
        <v>1</v>
      </c>
    </row>
    <row r="83" spans="1:7">
      <c r="A83" s="37">
        <v>74</v>
      </c>
      <c r="B83" s="6"/>
      <c r="C83" s="6"/>
      <c r="D83" s="216"/>
      <c r="E83" s="16" t="str">
        <f t="shared" si="3"/>
        <v/>
      </c>
      <c r="F83" s="349" t="b">
        <f t="shared" si="4"/>
        <v>0</v>
      </c>
      <c r="G83" s="350">
        <f t="shared" si="5"/>
        <v>1</v>
      </c>
    </row>
    <row r="84" spans="1:7">
      <c r="A84" s="37">
        <v>75</v>
      </c>
      <c r="B84" s="6"/>
      <c r="C84" s="6"/>
      <c r="D84" s="216"/>
      <c r="E84" s="16" t="str">
        <f t="shared" si="3"/>
        <v/>
      </c>
      <c r="F84" s="349" t="b">
        <f t="shared" si="4"/>
        <v>0</v>
      </c>
      <c r="G84" s="350">
        <f t="shared" si="5"/>
        <v>1</v>
      </c>
    </row>
    <row r="85" spans="1:7">
      <c r="A85" s="37">
        <v>76</v>
      </c>
      <c r="B85" s="6"/>
      <c r="C85" s="6"/>
      <c r="D85" s="216"/>
      <c r="E85" s="16" t="str">
        <f t="shared" si="3"/>
        <v/>
      </c>
      <c r="F85" s="349" t="b">
        <f t="shared" si="4"/>
        <v>0</v>
      </c>
      <c r="G85" s="350">
        <f t="shared" si="5"/>
        <v>1</v>
      </c>
    </row>
    <row r="86" spans="1:7">
      <c r="A86" s="37">
        <v>77</v>
      </c>
      <c r="B86" s="6"/>
      <c r="C86" s="6"/>
      <c r="D86" s="216"/>
      <c r="E86" s="16" t="str">
        <f t="shared" si="3"/>
        <v/>
      </c>
      <c r="F86" s="349" t="b">
        <f t="shared" si="4"/>
        <v>0</v>
      </c>
      <c r="G86" s="350">
        <f t="shared" si="5"/>
        <v>1</v>
      </c>
    </row>
    <row r="87" spans="1:7">
      <c r="A87" s="37">
        <v>78</v>
      </c>
      <c r="B87" s="6"/>
      <c r="C87" s="6"/>
      <c r="D87" s="216"/>
      <c r="E87" s="16" t="str">
        <f t="shared" si="3"/>
        <v/>
      </c>
      <c r="F87" s="349" t="b">
        <f t="shared" si="4"/>
        <v>0</v>
      </c>
      <c r="G87" s="350">
        <f t="shared" si="5"/>
        <v>1</v>
      </c>
    </row>
    <row r="88" spans="1:7">
      <c r="A88" s="37">
        <v>79</v>
      </c>
      <c r="B88" s="6"/>
      <c r="C88" s="6"/>
      <c r="D88" s="216"/>
      <c r="E88" s="16" t="str">
        <f t="shared" si="3"/>
        <v/>
      </c>
      <c r="F88" s="349" t="b">
        <f t="shared" si="4"/>
        <v>0</v>
      </c>
      <c r="G88" s="350">
        <f t="shared" si="5"/>
        <v>1</v>
      </c>
    </row>
    <row r="89" spans="1:7">
      <c r="A89" s="37">
        <v>80</v>
      </c>
      <c r="B89" s="6"/>
      <c r="C89" s="6"/>
      <c r="D89" s="216"/>
      <c r="E89" s="16" t="str">
        <f t="shared" si="3"/>
        <v/>
      </c>
      <c r="F89" s="349" t="b">
        <f t="shared" si="4"/>
        <v>0</v>
      </c>
      <c r="G89" s="350">
        <f t="shared" si="5"/>
        <v>1</v>
      </c>
    </row>
    <row r="90" spans="1:7">
      <c r="A90" s="37">
        <v>81</v>
      </c>
      <c r="B90" s="6"/>
      <c r="C90" s="6"/>
      <c r="D90" s="216"/>
      <c r="E90" s="16" t="str">
        <f t="shared" si="3"/>
        <v/>
      </c>
      <c r="F90" s="349" t="b">
        <f t="shared" si="4"/>
        <v>0</v>
      </c>
      <c r="G90" s="350">
        <f t="shared" si="5"/>
        <v>1</v>
      </c>
    </row>
    <row r="91" spans="1:7">
      <c r="A91" s="37">
        <v>82</v>
      </c>
      <c r="B91" s="6"/>
      <c r="C91" s="6"/>
      <c r="D91" s="216"/>
      <c r="E91" s="16" t="str">
        <f t="shared" si="3"/>
        <v/>
      </c>
      <c r="F91" s="349" t="b">
        <f t="shared" si="4"/>
        <v>0</v>
      </c>
      <c r="G91" s="350">
        <f t="shared" si="5"/>
        <v>1</v>
      </c>
    </row>
    <row r="92" spans="1:7">
      <c r="A92" s="37">
        <v>83</v>
      </c>
      <c r="B92" s="6"/>
      <c r="C92" s="6"/>
      <c r="D92" s="216"/>
      <c r="E92" s="16" t="str">
        <f t="shared" si="3"/>
        <v/>
      </c>
      <c r="F92" s="349" t="b">
        <f t="shared" si="4"/>
        <v>0</v>
      </c>
      <c r="G92" s="350">
        <f t="shared" si="5"/>
        <v>1</v>
      </c>
    </row>
    <row r="93" spans="1:7">
      <c r="A93" s="37">
        <v>84</v>
      </c>
      <c r="B93" s="6"/>
      <c r="C93" s="6"/>
      <c r="D93" s="216"/>
      <c r="E93" s="16" t="str">
        <f t="shared" si="3"/>
        <v/>
      </c>
      <c r="F93" s="349" t="b">
        <f t="shared" si="4"/>
        <v>0</v>
      </c>
      <c r="G93" s="350">
        <f t="shared" si="5"/>
        <v>1</v>
      </c>
    </row>
    <row r="94" spans="1:7">
      <c r="A94" s="37">
        <v>85</v>
      </c>
      <c r="B94" s="6"/>
      <c r="C94" s="6"/>
      <c r="D94" s="216"/>
      <c r="E94" s="16" t="str">
        <f t="shared" si="3"/>
        <v/>
      </c>
      <c r="F94" s="349" t="b">
        <f t="shared" si="4"/>
        <v>0</v>
      </c>
      <c r="G94" s="350">
        <f t="shared" si="5"/>
        <v>1</v>
      </c>
    </row>
    <row r="95" spans="1:7">
      <c r="A95" s="37">
        <v>86</v>
      </c>
      <c r="B95" s="6"/>
      <c r="C95" s="6"/>
      <c r="D95" s="216"/>
      <c r="E95" s="16" t="str">
        <f t="shared" si="3"/>
        <v/>
      </c>
      <c r="F95" s="349" t="b">
        <f t="shared" si="4"/>
        <v>0</v>
      </c>
      <c r="G95" s="350">
        <f t="shared" si="5"/>
        <v>1</v>
      </c>
    </row>
    <row r="96" spans="1:7">
      <c r="A96" s="37">
        <v>87</v>
      </c>
      <c r="B96" s="6"/>
      <c r="C96" s="6"/>
      <c r="D96" s="216"/>
      <c r="E96" s="16" t="str">
        <f t="shared" si="3"/>
        <v/>
      </c>
      <c r="F96" s="349" t="b">
        <f t="shared" si="4"/>
        <v>0</v>
      </c>
      <c r="G96" s="350">
        <f t="shared" si="5"/>
        <v>1</v>
      </c>
    </row>
    <row r="97" spans="1:7">
      <c r="A97" s="37">
        <v>88</v>
      </c>
      <c r="B97" s="6"/>
      <c r="C97" s="6"/>
      <c r="D97" s="216"/>
      <c r="E97" s="16" t="str">
        <f t="shared" si="3"/>
        <v/>
      </c>
      <c r="F97" s="349" t="b">
        <f t="shared" si="4"/>
        <v>0</v>
      </c>
      <c r="G97" s="350">
        <f t="shared" si="5"/>
        <v>1</v>
      </c>
    </row>
    <row r="98" spans="1:7">
      <c r="A98" s="37">
        <v>89</v>
      </c>
      <c r="B98" s="6"/>
      <c r="C98" s="6"/>
      <c r="D98" s="216"/>
      <c r="E98" s="16" t="str">
        <f t="shared" si="3"/>
        <v/>
      </c>
      <c r="F98" s="349" t="b">
        <f t="shared" si="4"/>
        <v>0</v>
      </c>
      <c r="G98" s="350">
        <f t="shared" si="5"/>
        <v>1</v>
      </c>
    </row>
    <row r="99" spans="1:7">
      <c r="A99" s="37">
        <v>90</v>
      </c>
      <c r="B99" s="6"/>
      <c r="C99" s="6"/>
      <c r="D99" s="216"/>
      <c r="E99" s="16" t="str">
        <f t="shared" si="3"/>
        <v/>
      </c>
      <c r="F99" s="349" t="b">
        <f t="shared" si="4"/>
        <v>0</v>
      </c>
      <c r="G99" s="350">
        <f t="shared" si="5"/>
        <v>1</v>
      </c>
    </row>
    <row r="100" spans="1:7">
      <c r="A100" s="37">
        <v>91</v>
      </c>
      <c r="B100" s="6"/>
      <c r="C100" s="6"/>
      <c r="D100" s="216"/>
      <c r="E100" s="16" t="str">
        <f t="shared" si="3"/>
        <v/>
      </c>
      <c r="F100" s="349" t="b">
        <f t="shared" si="4"/>
        <v>0</v>
      </c>
      <c r="G100" s="350">
        <f t="shared" si="5"/>
        <v>1</v>
      </c>
    </row>
    <row r="101" spans="1:7">
      <c r="A101" s="37">
        <v>92</v>
      </c>
      <c r="B101" s="6"/>
      <c r="C101" s="6"/>
      <c r="D101" s="216"/>
      <c r="E101" s="16" t="str">
        <f t="shared" si="3"/>
        <v/>
      </c>
      <c r="F101" s="349" t="b">
        <f t="shared" si="4"/>
        <v>0</v>
      </c>
      <c r="G101" s="350">
        <f t="shared" si="5"/>
        <v>1</v>
      </c>
    </row>
    <row r="102" spans="1:7">
      <c r="A102" s="37">
        <v>93</v>
      </c>
      <c r="B102" s="6"/>
      <c r="C102" s="6"/>
      <c r="D102" s="216"/>
      <c r="E102" s="16" t="str">
        <f t="shared" si="3"/>
        <v/>
      </c>
      <c r="F102" s="349" t="b">
        <f t="shared" si="4"/>
        <v>0</v>
      </c>
      <c r="G102" s="350">
        <f t="shared" si="5"/>
        <v>1</v>
      </c>
    </row>
    <row r="103" spans="1:7">
      <c r="A103" s="37">
        <v>94</v>
      </c>
      <c r="B103" s="6"/>
      <c r="C103" s="6"/>
      <c r="D103" s="216"/>
      <c r="E103" s="16" t="str">
        <f t="shared" si="3"/>
        <v/>
      </c>
      <c r="F103" s="349" t="b">
        <f t="shared" si="4"/>
        <v>0</v>
      </c>
      <c r="G103" s="350">
        <f t="shared" si="5"/>
        <v>1</v>
      </c>
    </row>
    <row r="104" spans="1:7">
      <c r="A104" s="37">
        <v>95</v>
      </c>
      <c r="B104" s="6"/>
      <c r="C104" s="6"/>
      <c r="D104" s="216"/>
      <c r="E104" s="16" t="str">
        <f t="shared" si="3"/>
        <v/>
      </c>
      <c r="F104" s="349" t="b">
        <f t="shared" si="4"/>
        <v>0</v>
      </c>
      <c r="G104" s="350">
        <f t="shared" si="5"/>
        <v>1</v>
      </c>
    </row>
    <row r="105" spans="1:7">
      <c r="A105" s="37">
        <v>96</v>
      </c>
      <c r="B105" s="6"/>
      <c r="C105" s="6"/>
      <c r="D105" s="216"/>
      <c r="E105" s="16" t="str">
        <f t="shared" si="3"/>
        <v/>
      </c>
      <c r="F105" s="349" t="b">
        <f t="shared" si="4"/>
        <v>0</v>
      </c>
      <c r="G105" s="350">
        <f t="shared" si="5"/>
        <v>1</v>
      </c>
    </row>
    <row r="106" spans="1:7">
      <c r="A106" s="37">
        <v>97</v>
      </c>
      <c r="B106" s="6"/>
      <c r="C106" s="6"/>
      <c r="D106" s="216"/>
      <c r="E106" s="16" t="str">
        <f t="shared" si="3"/>
        <v/>
      </c>
      <c r="F106" s="349" t="b">
        <f t="shared" si="4"/>
        <v>0</v>
      </c>
      <c r="G106" s="350">
        <f t="shared" si="5"/>
        <v>1</v>
      </c>
    </row>
    <row r="107" spans="1:7">
      <c r="A107" s="37">
        <v>98</v>
      </c>
      <c r="B107" s="6"/>
      <c r="C107" s="6"/>
      <c r="D107" s="216"/>
      <c r="E107" s="16" t="str">
        <f t="shared" si="3"/>
        <v/>
      </c>
      <c r="F107" s="349" t="b">
        <f t="shared" si="4"/>
        <v>0</v>
      </c>
      <c r="G107" s="350">
        <f t="shared" si="5"/>
        <v>1</v>
      </c>
    </row>
    <row r="108" spans="1:7">
      <c r="A108" s="143">
        <v>99</v>
      </c>
      <c r="B108" s="6"/>
      <c r="C108" s="6"/>
      <c r="D108" s="216"/>
      <c r="E108" s="16" t="str">
        <f t="shared" si="3"/>
        <v/>
      </c>
      <c r="F108" s="349" t="b">
        <f t="shared" si="4"/>
        <v>0</v>
      </c>
      <c r="G108" s="350">
        <f t="shared" si="5"/>
        <v>1</v>
      </c>
    </row>
    <row r="109" spans="1:7">
      <c r="A109" s="143">
        <v>100</v>
      </c>
      <c r="B109" s="144"/>
      <c r="C109" s="144"/>
      <c r="D109" s="146"/>
      <c r="E109" s="16" t="str">
        <f t="shared" si="3"/>
        <v/>
      </c>
    </row>
    <row r="110" spans="1:7">
      <c r="A110" s="143">
        <v>101</v>
      </c>
      <c r="B110" s="144"/>
      <c r="C110" s="144"/>
      <c r="D110" s="146"/>
      <c r="E110" s="16" t="str">
        <f t="shared" si="3"/>
        <v/>
      </c>
    </row>
    <row r="111" spans="1:7">
      <c r="A111" s="143">
        <v>102</v>
      </c>
      <c r="B111" s="144"/>
      <c r="C111" s="144"/>
      <c r="D111" s="146"/>
      <c r="E111" s="16" t="str">
        <f t="shared" si="3"/>
        <v/>
      </c>
    </row>
    <row r="112" spans="1:7">
      <c r="A112" s="143">
        <v>103</v>
      </c>
      <c r="B112" s="144"/>
      <c r="C112" s="144"/>
      <c r="D112" s="146"/>
      <c r="E112" s="16" t="str">
        <f t="shared" si="3"/>
        <v/>
      </c>
    </row>
    <row r="113" spans="1:5">
      <c r="A113" s="143">
        <v>104</v>
      </c>
      <c r="B113" s="144"/>
      <c r="C113" s="144"/>
      <c r="D113" s="146"/>
      <c r="E113" s="16" t="str">
        <f t="shared" si="3"/>
        <v/>
      </c>
    </row>
    <row r="114" spans="1:5">
      <c r="A114" s="143">
        <v>105</v>
      </c>
      <c r="B114" s="144"/>
      <c r="C114" s="144"/>
      <c r="D114" s="146"/>
      <c r="E114" s="16" t="str">
        <f t="shared" si="3"/>
        <v/>
      </c>
    </row>
    <row r="115" spans="1:5">
      <c r="A115" s="143">
        <v>106</v>
      </c>
      <c r="B115" s="144"/>
      <c r="C115" s="144"/>
      <c r="D115" s="146"/>
      <c r="E115" s="16" t="str">
        <f t="shared" si="3"/>
        <v/>
      </c>
    </row>
    <row r="116" spans="1:5">
      <c r="A116" s="143">
        <v>107</v>
      </c>
      <c r="B116" s="144"/>
      <c r="C116" s="144"/>
      <c r="D116" s="146"/>
      <c r="E116" s="16" t="str">
        <f t="shared" si="3"/>
        <v/>
      </c>
    </row>
    <row r="117" spans="1:5">
      <c r="A117" s="143">
        <v>108</v>
      </c>
      <c r="B117" s="144"/>
      <c r="C117" s="144"/>
      <c r="D117" s="146"/>
      <c r="E117" s="16" t="str">
        <f t="shared" si="3"/>
        <v/>
      </c>
    </row>
    <row r="118" spans="1:5">
      <c r="A118" s="143">
        <v>109</v>
      </c>
      <c r="B118" s="144"/>
      <c r="C118" s="144"/>
      <c r="D118" s="146"/>
      <c r="E118" s="16" t="str">
        <f t="shared" si="3"/>
        <v/>
      </c>
    </row>
    <row r="119" spans="1:5">
      <c r="A119" s="143">
        <v>110</v>
      </c>
      <c r="B119" s="144"/>
      <c r="C119" s="144"/>
      <c r="D119" s="146"/>
      <c r="E119" s="16" t="str">
        <f t="shared" si="3"/>
        <v/>
      </c>
    </row>
    <row r="120" spans="1:5">
      <c r="A120" s="143">
        <v>111</v>
      </c>
      <c r="B120" s="144"/>
      <c r="C120" s="144"/>
      <c r="D120" s="146"/>
      <c r="E120" s="16" t="str">
        <f t="shared" si="3"/>
        <v/>
      </c>
    </row>
    <row r="121" spans="1:5">
      <c r="A121" s="143">
        <v>112</v>
      </c>
      <c r="B121" s="144"/>
      <c r="C121" s="144"/>
      <c r="D121" s="146"/>
      <c r="E121" s="16" t="str">
        <f t="shared" si="3"/>
        <v/>
      </c>
    </row>
    <row r="122" spans="1:5">
      <c r="A122" s="143">
        <v>113</v>
      </c>
      <c r="B122" s="144"/>
      <c r="C122" s="144"/>
      <c r="D122" s="146"/>
      <c r="E122" s="16" t="str">
        <f t="shared" si="3"/>
        <v/>
      </c>
    </row>
    <row r="123" spans="1:5">
      <c r="A123" s="143">
        <v>114</v>
      </c>
      <c r="B123" s="144"/>
      <c r="C123" s="144"/>
      <c r="D123" s="146"/>
      <c r="E123" s="16" t="str">
        <f t="shared" si="3"/>
        <v/>
      </c>
    </row>
    <row r="124" spans="1:5">
      <c r="A124" s="143">
        <v>115</v>
      </c>
      <c r="B124" s="144"/>
      <c r="C124" s="144"/>
      <c r="D124" s="146"/>
      <c r="E124" s="16" t="str">
        <f t="shared" si="3"/>
        <v/>
      </c>
    </row>
    <row r="125" spans="1:5">
      <c r="A125" s="143">
        <v>116</v>
      </c>
      <c r="B125" s="144"/>
      <c r="C125" s="144"/>
      <c r="D125" s="146"/>
      <c r="E125" s="16" t="str">
        <f t="shared" si="3"/>
        <v/>
      </c>
    </row>
    <row r="126" spans="1:5">
      <c r="A126" s="143">
        <v>117</v>
      </c>
      <c r="B126" s="144"/>
      <c r="C126" s="144"/>
      <c r="D126" s="146"/>
      <c r="E126" s="16" t="str">
        <f t="shared" si="3"/>
        <v/>
      </c>
    </row>
    <row r="127" spans="1:5">
      <c r="A127" s="143">
        <v>118</v>
      </c>
      <c r="B127" s="144"/>
      <c r="C127" s="144"/>
      <c r="D127" s="146"/>
      <c r="E127" s="16" t="str">
        <f t="shared" si="3"/>
        <v/>
      </c>
    </row>
    <row r="128" spans="1:5">
      <c r="A128" s="143">
        <v>119</v>
      </c>
      <c r="B128" s="144"/>
      <c r="C128" s="144"/>
      <c r="D128" s="146"/>
      <c r="E128" s="16" t="str">
        <f t="shared" si="3"/>
        <v/>
      </c>
    </row>
    <row r="129" spans="1:5">
      <c r="A129" s="143">
        <v>120</v>
      </c>
      <c r="B129" s="144"/>
      <c r="C129" s="144"/>
      <c r="D129" s="146"/>
      <c r="E129" s="16" t="str">
        <f t="shared" si="3"/>
        <v/>
      </c>
    </row>
    <row r="130" spans="1:5">
      <c r="A130" s="143">
        <v>121</v>
      </c>
      <c r="B130" s="144"/>
      <c r="C130" s="144"/>
      <c r="D130" s="146"/>
      <c r="E130" s="16" t="str">
        <f t="shared" si="3"/>
        <v/>
      </c>
    </row>
    <row r="131" spans="1:5">
      <c r="A131" s="143">
        <v>122</v>
      </c>
      <c r="B131" s="144"/>
      <c r="C131" s="144"/>
      <c r="D131" s="146"/>
      <c r="E131" s="16" t="str">
        <f t="shared" si="3"/>
        <v/>
      </c>
    </row>
    <row r="132" spans="1:5">
      <c r="A132" s="143">
        <v>123</v>
      </c>
      <c r="B132" s="144"/>
      <c r="C132" s="144"/>
      <c r="D132" s="146"/>
      <c r="E132" s="16" t="str">
        <f t="shared" si="3"/>
        <v/>
      </c>
    </row>
    <row r="133" spans="1:5">
      <c r="A133" s="143">
        <v>124</v>
      </c>
      <c r="B133" s="144"/>
      <c r="C133" s="144"/>
      <c r="D133" s="146"/>
      <c r="E133" s="16" t="str">
        <f t="shared" si="3"/>
        <v/>
      </c>
    </row>
    <row r="134" spans="1:5">
      <c r="A134" s="143">
        <v>125</v>
      </c>
      <c r="B134" s="144"/>
      <c r="C134" s="144"/>
      <c r="D134" s="146"/>
      <c r="E134" s="16" t="str">
        <f t="shared" si="3"/>
        <v/>
      </c>
    </row>
    <row r="135" spans="1:5">
      <c r="A135" s="143">
        <v>126</v>
      </c>
      <c r="B135" s="144"/>
      <c r="C135" s="144"/>
      <c r="D135" s="146"/>
      <c r="E135" s="16" t="str">
        <f t="shared" si="3"/>
        <v/>
      </c>
    </row>
    <row r="136" spans="1:5">
      <c r="A136" s="143">
        <v>127</v>
      </c>
      <c r="B136" s="144"/>
      <c r="C136" s="144"/>
      <c r="D136" s="146"/>
      <c r="E136" s="16" t="str">
        <f t="shared" si="3"/>
        <v/>
      </c>
    </row>
    <row r="137" spans="1:5">
      <c r="A137" s="143">
        <v>128</v>
      </c>
      <c r="B137" s="144"/>
      <c r="C137" s="144"/>
      <c r="D137" s="146"/>
      <c r="E137" s="16" t="str">
        <f t="shared" si="3"/>
        <v/>
      </c>
    </row>
    <row r="138" spans="1:5">
      <c r="A138" s="143">
        <v>129</v>
      </c>
      <c r="B138" s="144"/>
      <c r="C138" s="144"/>
      <c r="D138" s="146"/>
      <c r="E138" s="16" t="str">
        <f t="shared" ref="E138:E201" si="6">IF(OR($B138="",,,,$D138&lt;an_initial,$D138&gt;an_final,),"",HLOOKUP(C138,ii11puncte,2,FALSE) )</f>
        <v/>
      </c>
    </row>
    <row r="139" spans="1:5">
      <c r="A139" s="143">
        <v>130</v>
      </c>
      <c r="B139" s="144"/>
      <c r="C139" s="144"/>
      <c r="D139" s="146"/>
      <c r="E139" s="16" t="str">
        <f t="shared" si="6"/>
        <v/>
      </c>
    </row>
    <row r="140" spans="1:5">
      <c r="A140" s="143">
        <v>131</v>
      </c>
      <c r="B140" s="144"/>
      <c r="C140" s="144"/>
      <c r="D140" s="146"/>
      <c r="E140" s="16" t="str">
        <f t="shared" si="6"/>
        <v/>
      </c>
    </row>
    <row r="141" spans="1:5">
      <c r="A141" s="143">
        <v>132</v>
      </c>
      <c r="B141" s="144"/>
      <c r="C141" s="144"/>
      <c r="D141" s="146"/>
      <c r="E141" s="16" t="str">
        <f t="shared" si="6"/>
        <v/>
      </c>
    </row>
    <row r="142" spans="1:5">
      <c r="A142" s="143">
        <v>133</v>
      </c>
      <c r="B142" s="144"/>
      <c r="C142" s="144"/>
      <c r="D142" s="146"/>
      <c r="E142" s="16" t="str">
        <f t="shared" si="6"/>
        <v/>
      </c>
    </row>
    <row r="143" spans="1:5">
      <c r="A143" s="143">
        <v>134</v>
      </c>
      <c r="B143" s="144"/>
      <c r="C143" s="144"/>
      <c r="D143" s="146"/>
      <c r="E143" s="16" t="str">
        <f t="shared" si="6"/>
        <v/>
      </c>
    </row>
    <row r="144" spans="1:5">
      <c r="A144" s="143">
        <v>135</v>
      </c>
      <c r="B144" s="144"/>
      <c r="C144" s="144"/>
      <c r="D144" s="146"/>
      <c r="E144" s="16" t="str">
        <f t="shared" si="6"/>
        <v/>
      </c>
    </row>
    <row r="145" spans="1:5">
      <c r="A145" s="143">
        <v>136</v>
      </c>
      <c r="B145" s="144"/>
      <c r="C145" s="144"/>
      <c r="D145" s="146"/>
      <c r="E145" s="16" t="str">
        <f t="shared" si="6"/>
        <v/>
      </c>
    </row>
    <row r="146" spans="1:5">
      <c r="A146" s="143">
        <v>137</v>
      </c>
      <c r="B146" s="144"/>
      <c r="C146" s="144"/>
      <c r="D146" s="146"/>
      <c r="E146" s="16" t="str">
        <f t="shared" si="6"/>
        <v/>
      </c>
    </row>
    <row r="147" spans="1:5">
      <c r="A147" s="143">
        <v>138</v>
      </c>
      <c r="B147" s="144"/>
      <c r="C147" s="144"/>
      <c r="D147" s="146"/>
      <c r="E147" s="16" t="str">
        <f t="shared" si="6"/>
        <v/>
      </c>
    </row>
    <row r="148" spans="1:5">
      <c r="A148" s="143">
        <v>139</v>
      </c>
      <c r="B148" s="144"/>
      <c r="C148" s="144"/>
      <c r="D148" s="146"/>
      <c r="E148" s="16" t="str">
        <f t="shared" si="6"/>
        <v/>
      </c>
    </row>
    <row r="149" spans="1:5">
      <c r="A149" s="143">
        <v>140</v>
      </c>
      <c r="B149" s="144"/>
      <c r="C149" s="144"/>
      <c r="D149" s="146"/>
      <c r="E149" s="16" t="str">
        <f t="shared" si="6"/>
        <v/>
      </c>
    </row>
    <row r="150" spans="1:5">
      <c r="A150" s="143">
        <v>141</v>
      </c>
      <c r="B150" s="144"/>
      <c r="C150" s="144"/>
      <c r="D150" s="146"/>
      <c r="E150" s="16" t="str">
        <f t="shared" si="6"/>
        <v/>
      </c>
    </row>
    <row r="151" spans="1:5">
      <c r="A151" s="143">
        <v>142</v>
      </c>
      <c r="B151" s="144"/>
      <c r="C151" s="144"/>
      <c r="D151" s="146"/>
      <c r="E151" s="16" t="str">
        <f t="shared" si="6"/>
        <v/>
      </c>
    </row>
    <row r="152" spans="1:5">
      <c r="A152" s="143">
        <v>143</v>
      </c>
      <c r="B152" s="144"/>
      <c r="C152" s="144"/>
      <c r="D152" s="146"/>
      <c r="E152" s="16" t="str">
        <f t="shared" si="6"/>
        <v/>
      </c>
    </row>
    <row r="153" spans="1:5">
      <c r="A153" s="143">
        <v>144</v>
      </c>
      <c r="B153" s="144"/>
      <c r="C153" s="144"/>
      <c r="D153" s="146"/>
      <c r="E153" s="16" t="str">
        <f t="shared" si="6"/>
        <v/>
      </c>
    </row>
    <row r="154" spans="1:5">
      <c r="A154" s="143">
        <v>145</v>
      </c>
      <c r="B154" s="144"/>
      <c r="C154" s="144"/>
      <c r="D154" s="146"/>
      <c r="E154" s="16" t="str">
        <f t="shared" si="6"/>
        <v/>
      </c>
    </row>
    <row r="155" spans="1:5">
      <c r="A155" s="143">
        <v>146</v>
      </c>
      <c r="B155" s="144"/>
      <c r="C155" s="144"/>
      <c r="D155" s="146"/>
      <c r="E155" s="16" t="str">
        <f t="shared" si="6"/>
        <v/>
      </c>
    </row>
    <row r="156" spans="1:5">
      <c r="A156" s="143">
        <v>147</v>
      </c>
      <c r="B156" s="144"/>
      <c r="C156" s="144"/>
      <c r="D156" s="146"/>
      <c r="E156" s="16" t="str">
        <f t="shared" si="6"/>
        <v/>
      </c>
    </row>
    <row r="157" spans="1:5">
      <c r="A157" s="143">
        <v>148</v>
      </c>
      <c r="B157" s="144"/>
      <c r="C157" s="144"/>
      <c r="D157" s="146"/>
      <c r="E157" s="16" t="str">
        <f t="shared" si="6"/>
        <v/>
      </c>
    </row>
    <row r="158" spans="1:5">
      <c r="A158" s="143">
        <v>149</v>
      </c>
      <c r="B158" s="144"/>
      <c r="C158" s="144"/>
      <c r="D158" s="146"/>
      <c r="E158" s="16" t="str">
        <f t="shared" si="6"/>
        <v/>
      </c>
    </row>
    <row r="159" spans="1:5">
      <c r="A159" s="143">
        <v>150</v>
      </c>
      <c r="B159" s="144"/>
      <c r="C159" s="144"/>
      <c r="D159" s="146"/>
      <c r="E159" s="16" t="str">
        <f t="shared" si="6"/>
        <v/>
      </c>
    </row>
    <row r="160" spans="1:5">
      <c r="A160" s="143">
        <v>151</v>
      </c>
      <c r="B160" s="144"/>
      <c r="C160" s="144"/>
      <c r="D160" s="146"/>
      <c r="E160" s="16" t="str">
        <f t="shared" si="6"/>
        <v/>
      </c>
    </row>
    <row r="161" spans="1:5">
      <c r="A161" s="143">
        <v>152</v>
      </c>
      <c r="B161" s="144"/>
      <c r="C161" s="144"/>
      <c r="D161" s="146"/>
      <c r="E161" s="16" t="str">
        <f t="shared" si="6"/>
        <v/>
      </c>
    </row>
    <row r="162" spans="1:5">
      <c r="A162" s="143">
        <v>153</v>
      </c>
      <c r="B162" s="144"/>
      <c r="C162" s="144"/>
      <c r="D162" s="146"/>
      <c r="E162" s="16" t="str">
        <f t="shared" si="6"/>
        <v/>
      </c>
    </row>
    <row r="163" spans="1:5">
      <c r="A163" s="143">
        <v>154</v>
      </c>
      <c r="B163" s="144"/>
      <c r="C163" s="144"/>
      <c r="D163" s="146"/>
      <c r="E163" s="16" t="str">
        <f t="shared" si="6"/>
        <v/>
      </c>
    </row>
    <row r="164" spans="1:5">
      <c r="A164" s="143">
        <v>155</v>
      </c>
      <c r="B164" s="144"/>
      <c r="C164" s="144"/>
      <c r="D164" s="146"/>
      <c r="E164" s="16" t="str">
        <f t="shared" si="6"/>
        <v/>
      </c>
    </row>
    <row r="165" spans="1:5">
      <c r="A165" s="143">
        <v>156</v>
      </c>
      <c r="B165" s="144"/>
      <c r="C165" s="144"/>
      <c r="D165" s="146"/>
      <c r="E165" s="16" t="str">
        <f t="shared" si="6"/>
        <v/>
      </c>
    </row>
    <row r="166" spans="1:5">
      <c r="A166" s="143">
        <v>157</v>
      </c>
      <c r="B166" s="144"/>
      <c r="C166" s="144"/>
      <c r="D166" s="146"/>
      <c r="E166" s="16" t="str">
        <f t="shared" si="6"/>
        <v/>
      </c>
    </row>
    <row r="167" spans="1:5">
      <c r="A167" s="143">
        <v>158</v>
      </c>
      <c r="B167" s="144"/>
      <c r="C167" s="144"/>
      <c r="D167" s="146"/>
      <c r="E167" s="16" t="str">
        <f t="shared" si="6"/>
        <v/>
      </c>
    </row>
    <row r="168" spans="1:5">
      <c r="A168" s="143">
        <v>159</v>
      </c>
      <c r="B168" s="144"/>
      <c r="C168" s="144"/>
      <c r="D168" s="146"/>
      <c r="E168" s="16" t="str">
        <f t="shared" si="6"/>
        <v/>
      </c>
    </row>
    <row r="169" spans="1:5">
      <c r="A169" s="143">
        <v>160</v>
      </c>
      <c r="B169" s="144"/>
      <c r="C169" s="144"/>
      <c r="D169" s="146"/>
      <c r="E169" s="16" t="str">
        <f t="shared" si="6"/>
        <v/>
      </c>
    </row>
    <row r="170" spans="1:5">
      <c r="A170" s="143">
        <v>161</v>
      </c>
      <c r="B170" s="144"/>
      <c r="C170" s="144"/>
      <c r="D170" s="146"/>
      <c r="E170" s="16" t="str">
        <f t="shared" si="6"/>
        <v/>
      </c>
    </row>
    <row r="171" spans="1:5">
      <c r="A171" s="143">
        <v>162</v>
      </c>
      <c r="B171" s="144"/>
      <c r="C171" s="144"/>
      <c r="D171" s="146"/>
      <c r="E171" s="16" t="str">
        <f t="shared" si="6"/>
        <v/>
      </c>
    </row>
    <row r="172" spans="1:5">
      <c r="A172" s="143">
        <v>163</v>
      </c>
      <c r="B172" s="144"/>
      <c r="C172" s="144"/>
      <c r="D172" s="146"/>
      <c r="E172" s="16" t="str">
        <f t="shared" si="6"/>
        <v/>
      </c>
    </row>
    <row r="173" spans="1:5">
      <c r="A173" s="143">
        <v>164</v>
      </c>
      <c r="B173" s="144"/>
      <c r="C173" s="144"/>
      <c r="D173" s="146"/>
      <c r="E173" s="16" t="str">
        <f t="shared" si="6"/>
        <v/>
      </c>
    </row>
    <row r="174" spans="1:5">
      <c r="A174" s="143">
        <v>165</v>
      </c>
      <c r="B174" s="144"/>
      <c r="C174" s="144"/>
      <c r="D174" s="146"/>
      <c r="E174" s="16" t="str">
        <f t="shared" si="6"/>
        <v/>
      </c>
    </row>
    <row r="175" spans="1:5">
      <c r="A175" s="143">
        <v>166</v>
      </c>
      <c r="B175" s="144"/>
      <c r="C175" s="144"/>
      <c r="D175" s="146"/>
      <c r="E175" s="16" t="str">
        <f t="shared" si="6"/>
        <v/>
      </c>
    </row>
    <row r="176" spans="1:5">
      <c r="A176" s="143">
        <v>167</v>
      </c>
      <c r="B176" s="144"/>
      <c r="C176" s="144"/>
      <c r="D176" s="146"/>
      <c r="E176" s="16" t="str">
        <f t="shared" si="6"/>
        <v/>
      </c>
    </row>
    <row r="177" spans="1:5">
      <c r="A177" s="143">
        <v>168</v>
      </c>
      <c r="B177" s="144"/>
      <c r="C177" s="144"/>
      <c r="D177" s="146"/>
      <c r="E177" s="16" t="str">
        <f t="shared" si="6"/>
        <v/>
      </c>
    </row>
    <row r="178" spans="1:5">
      <c r="A178" s="143">
        <v>169</v>
      </c>
      <c r="B178" s="144"/>
      <c r="C178" s="144"/>
      <c r="D178" s="146"/>
      <c r="E178" s="16" t="str">
        <f t="shared" si="6"/>
        <v/>
      </c>
    </row>
    <row r="179" spans="1:5">
      <c r="A179" s="143">
        <v>170</v>
      </c>
      <c r="B179" s="144"/>
      <c r="C179" s="144"/>
      <c r="D179" s="146"/>
      <c r="E179" s="16" t="str">
        <f t="shared" si="6"/>
        <v/>
      </c>
    </row>
    <row r="180" spans="1:5">
      <c r="A180" s="143">
        <v>171</v>
      </c>
      <c r="B180" s="144"/>
      <c r="C180" s="144"/>
      <c r="D180" s="146"/>
      <c r="E180" s="16" t="str">
        <f t="shared" si="6"/>
        <v/>
      </c>
    </row>
    <row r="181" spans="1:5">
      <c r="A181" s="143">
        <v>172</v>
      </c>
      <c r="B181" s="144"/>
      <c r="C181" s="144"/>
      <c r="D181" s="146"/>
      <c r="E181" s="16" t="str">
        <f t="shared" si="6"/>
        <v/>
      </c>
    </row>
    <row r="182" spans="1:5">
      <c r="A182" s="143">
        <v>173</v>
      </c>
      <c r="B182" s="144"/>
      <c r="C182" s="144"/>
      <c r="D182" s="146"/>
      <c r="E182" s="16" t="str">
        <f t="shared" si="6"/>
        <v/>
      </c>
    </row>
    <row r="183" spans="1:5">
      <c r="A183" s="143">
        <v>174</v>
      </c>
      <c r="B183" s="144"/>
      <c r="C183" s="144"/>
      <c r="D183" s="146"/>
      <c r="E183" s="16" t="str">
        <f t="shared" si="6"/>
        <v/>
      </c>
    </row>
    <row r="184" spans="1:5">
      <c r="A184" s="143">
        <v>175</v>
      </c>
      <c r="B184" s="144"/>
      <c r="C184" s="144"/>
      <c r="D184" s="146"/>
      <c r="E184" s="16" t="str">
        <f t="shared" si="6"/>
        <v/>
      </c>
    </row>
    <row r="185" spans="1:5">
      <c r="A185" s="143">
        <v>176</v>
      </c>
      <c r="B185" s="144"/>
      <c r="C185" s="144"/>
      <c r="D185" s="146"/>
      <c r="E185" s="16" t="str">
        <f t="shared" si="6"/>
        <v/>
      </c>
    </row>
    <row r="186" spans="1:5">
      <c r="A186" s="143">
        <v>177</v>
      </c>
      <c r="B186" s="144"/>
      <c r="C186" s="144"/>
      <c r="D186" s="146"/>
      <c r="E186" s="16" t="str">
        <f t="shared" si="6"/>
        <v/>
      </c>
    </row>
    <row r="187" spans="1:5">
      <c r="A187" s="143">
        <v>178</v>
      </c>
      <c r="B187" s="144"/>
      <c r="C187" s="144"/>
      <c r="D187" s="146"/>
      <c r="E187" s="16" t="str">
        <f t="shared" si="6"/>
        <v/>
      </c>
    </row>
    <row r="188" spans="1:5">
      <c r="A188" s="143">
        <v>179</v>
      </c>
      <c r="B188" s="144"/>
      <c r="C188" s="144"/>
      <c r="D188" s="146"/>
      <c r="E188" s="16" t="str">
        <f t="shared" si="6"/>
        <v/>
      </c>
    </row>
    <row r="189" spans="1:5">
      <c r="A189" s="143">
        <v>180</v>
      </c>
      <c r="B189" s="144"/>
      <c r="C189" s="144"/>
      <c r="D189" s="146"/>
      <c r="E189" s="16" t="str">
        <f t="shared" si="6"/>
        <v/>
      </c>
    </row>
    <row r="190" spans="1:5">
      <c r="A190" s="143">
        <v>181</v>
      </c>
      <c r="B190" s="144"/>
      <c r="C190" s="144"/>
      <c r="D190" s="146"/>
      <c r="E190" s="16" t="str">
        <f t="shared" si="6"/>
        <v/>
      </c>
    </row>
    <row r="191" spans="1:5">
      <c r="A191" s="143">
        <v>182</v>
      </c>
      <c r="B191" s="144"/>
      <c r="C191" s="144"/>
      <c r="D191" s="146"/>
      <c r="E191" s="16" t="str">
        <f t="shared" si="6"/>
        <v/>
      </c>
    </row>
    <row r="192" spans="1:5">
      <c r="A192" s="143">
        <v>183</v>
      </c>
      <c r="B192" s="144"/>
      <c r="C192" s="144"/>
      <c r="D192" s="146"/>
      <c r="E192" s="16" t="str">
        <f t="shared" si="6"/>
        <v/>
      </c>
    </row>
    <row r="193" spans="1:5">
      <c r="A193" s="143">
        <v>184</v>
      </c>
      <c r="B193" s="144"/>
      <c r="C193" s="144"/>
      <c r="D193" s="146"/>
      <c r="E193" s="16" t="str">
        <f t="shared" si="6"/>
        <v/>
      </c>
    </row>
    <row r="194" spans="1:5">
      <c r="A194" s="143">
        <v>185</v>
      </c>
      <c r="B194" s="144"/>
      <c r="C194" s="144"/>
      <c r="D194" s="146"/>
      <c r="E194" s="16" t="str">
        <f t="shared" si="6"/>
        <v/>
      </c>
    </row>
    <row r="195" spans="1:5">
      <c r="A195" s="143">
        <v>186</v>
      </c>
      <c r="B195" s="144"/>
      <c r="C195" s="144"/>
      <c r="D195" s="146"/>
      <c r="E195" s="16" t="str">
        <f t="shared" si="6"/>
        <v/>
      </c>
    </row>
    <row r="196" spans="1:5">
      <c r="A196" s="143">
        <v>187</v>
      </c>
      <c r="B196" s="144"/>
      <c r="C196" s="144"/>
      <c r="D196" s="146"/>
      <c r="E196" s="16" t="str">
        <f t="shared" si="6"/>
        <v/>
      </c>
    </row>
    <row r="197" spans="1:5">
      <c r="A197" s="143">
        <v>188</v>
      </c>
      <c r="B197" s="144"/>
      <c r="C197" s="144"/>
      <c r="D197" s="146"/>
      <c r="E197" s="16" t="str">
        <f t="shared" si="6"/>
        <v/>
      </c>
    </row>
    <row r="198" spans="1:5">
      <c r="A198" s="143">
        <v>189</v>
      </c>
      <c r="B198" s="144"/>
      <c r="C198" s="144"/>
      <c r="D198" s="146"/>
      <c r="E198" s="16" t="str">
        <f t="shared" si="6"/>
        <v/>
      </c>
    </row>
    <row r="199" spans="1:5">
      <c r="A199" s="143">
        <v>190</v>
      </c>
      <c r="B199" s="144"/>
      <c r="C199" s="144"/>
      <c r="D199" s="146"/>
      <c r="E199" s="16" t="str">
        <f t="shared" si="6"/>
        <v/>
      </c>
    </row>
    <row r="200" spans="1:5">
      <c r="A200" s="143">
        <v>191</v>
      </c>
      <c r="B200" s="144"/>
      <c r="C200" s="144"/>
      <c r="D200" s="146"/>
      <c r="E200" s="16" t="str">
        <f t="shared" si="6"/>
        <v/>
      </c>
    </row>
    <row r="201" spans="1:5">
      <c r="A201" s="143">
        <v>192</v>
      </c>
      <c r="B201" s="144"/>
      <c r="C201" s="144"/>
      <c r="D201" s="146"/>
      <c r="E201" s="16" t="str">
        <f t="shared" si="6"/>
        <v/>
      </c>
    </row>
    <row r="202" spans="1:5">
      <c r="A202" s="143">
        <v>193</v>
      </c>
      <c r="B202" s="144"/>
      <c r="C202" s="144"/>
      <c r="D202" s="146"/>
      <c r="E202" s="16" t="str">
        <f t="shared" ref="E202:E259" si="7">IF(OR($B202="",,,,$D202&lt;an_initial,$D202&gt;an_final,),"",HLOOKUP(C202,ii11puncte,2,FALSE) )</f>
        <v/>
      </c>
    </row>
    <row r="203" spans="1:5">
      <c r="A203" s="143">
        <v>194</v>
      </c>
      <c r="B203" s="144"/>
      <c r="C203" s="144"/>
      <c r="D203" s="146"/>
      <c r="E203" s="16" t="str">
        <f t="shared" si="7"/>
        <v/>
      </c>
    </row>
    <row r="204" spans="1:5">
      <c r="A204" s="143">
        <v>195</v>
      </c>
      <c r="B204" s="144"/>
      <c r="C204" s="144"/>
      <c r="D204" s="146"/>
      <c r="E204" s="16" t="str">
        <f t="shared" si="7"/>
        <v/>
      </c>
    </row>
    <row r="205" spans="1:5">
      <c r="A205" s="143">
        <v>196</v>
      </c>
      <c r="B205" s="144"/>
      <c r="C205" s="144"/>
      <c r="D205" s="146"/>
      <c r="E205" s="16" t="str">
        <f t="shared" si="7"/>
        <v/>
      </c>
    </row>
    <row r="206" spans="1:5">
      <c r="A206" s="143">
        <v>197</v>
      </c>
      <c r="B206" s="144"/>
      <c r="C206" s="144"/>
      <c r="D206" s="146"/>
      <c r="E206" s="16" t="str">
        <f t="shared" si="7"/>
        <v/>
      </c>
    </row>
    <row r="207" spans="1:5">
      <c r="A207" s="143">
        <v>198</v>
      </c>
      <c r="B207" s="144"/>
      <c r="C207" s="144"/>
      <c r="D207" s="146"/>
      <c r="E207" s="16" t="str">
        <f t="shared" si="7"/>
        <v/>
      </c>
    </row>
    <row r="208" spans="1:5">
      <c r="A208" s="143">
        <v>199</v>
      </c>
      <c r="B208" s="144"/>
      <c r="C208" s="144"/>
      <c r="D208" s="146"/>
      <c r="E208" s="16" t="str">
        <f t="shared" si="7"/>
        <v/>
      </c>
    </row>
    <row r="209" spans="1:5">
      <c r="A209" s="143">
        <v>200</v>
      </c>
      <c r="B209" s="144"/>
      <c r="C209" s="144"/>
      <c r="D209" s="146"/>
      <c r="E209" s="16" t="str">
        <f t="shared" si="7"/>
        <v/>
      </c>
    </row>
    <row r="210" spans="1:5">
      <c r="A210" s="143">
        <v>201</v>
      </c>
      <c r="B210" s="144"/>
      <c r="C210" s="144"/>
      <c r="D210" s="146"/>
      <c r="E210" s="16" t="str">
        <f t="shared" si="7"/>
        <v/>
      </c>
    </row>
    <row r="211" spans="1:5">
      <c r="A211" s="143">
        <v>202</v>
      </c>
      <c r="B211" s="144"/>
      <c r="C211" s="144"/>
      <c r="D211" s="146"/>
      <c r="E211" s="16" t="str">
        <f t="shared" si="7"/>
        <v/>
      </c>
    </row>
    <row r="212" spans="1:5">
      <c r="A212" s="143">
        <v>203</v>
      </c>
      <c r="B212" s="144"/>
      <c r="C212" s="144"/>
      <c r="D212" s="146"/>
      <c r="E212" s="16" t="str">
        <f t="shared" si="7"/>
        <v/>
      </c>
    </row>
    <row r="213" spans="1:5">
      <c r="A213" s="143">
        <v>204</v>
      </c>
      <c r="B213" s="144"/>
      <c r="C213" s="144"/>
      <c r="D213" s="146"/>
      <c r="E213" s="16" t="str">
        <f t="shared" si="7"/>
        <v/>
      </c>
    </row>
    <row r="214" spans="1:5">
      <c r="A214" s="143">
        <v>205</v>
      </c>
      <c r="B214" s="144"/>
      <c r="C214" s="144"/>
      <c r="D214" s="146"/>
      <c r="E214" s="16" t="str">
        <f t="shared" si="7"/>
        <v/>
      </c>
    </row>
    <row r="215" spans="1:5">
      <c r="A215" s="143">
        <v>206</v>
      </c>
      <c r="B215" s="144"/>
      <c r="C215" s="144"/>
      <c r="D215" s="146"/>
      <c r="E215" s="16" t="str">
        <f t="shared" si="7"/>
        <v/>
      </c>
    </row>
    <row r="216" spans="1:5">
      <c r="A216" s="143">
        <v>207</v>
      </c>
      <c r="B216" s="144"/>
      <c r="C216" s="144"/>
      <c r="D216" s="146"/>
      <c r="E216" s="16" t="str">
        <f t="shared" si="7"/>
        <v/>
      </c>
    </row>
    <row r="217" spans="1:5">
      <c r="A217" s="143">
        <v>208</v>
      </c>
      <c r="B217" s="144"/>
      <c r="C217" s="144"/>
      <c r="D217" s="146"/>
      <c r="E217" s="16" t="str">
        <f t="shared" si="7"/>
        <v/>
      </c>
    </row>
    <row r="218" spans="1:5">
      <c r="A218" s="143">
        <v>209</v>
      </c>
      <c r="B218" s="144"/>
      <c r="C218" s="144"/>
      <c r="D218" s="146"/>
      <c r="E218" s="16" t="str">
        <f t="shared" si="7"/>
        <v/>
      </c>
    </row>
    <row r="219" spans="1:5">
      <c r="A219" s="143">
        <v>210</v>
      </c>
      <c r="B219" s="144"/>
      <c r="C219" s="144"/>
      <c r="D219" s="146"/>
      <c r="E219" s="16" t="str">
        <f t="shared" si="7"/>
        <v/>
      </c>
    </row>
    <row r="220" spans="1:5">
      <c r="A220" s="143">
        <v>211</v>
      </c>
      <c r="B220" s="144"/>
      <c r="C220" s="144"/>
      <c r="D220" s="146"/>
      <c r="E220" s="16" t="str">
        <f t="shared" si="7"/>
        <v/>
      </c>
    </row>
    <row r="221" spans="1:5">
      <c r="A221" s="143">
        <v>212</v>
      </c>
      <c r="B221" s="144"/>
      <c r="C221" s="144"/>
      <c r="D221" s="146"/>
      <c r="E221" s="16" t="str">
        <f t="shared" si="7"/>
        <v/>
      </c>
    </row>
    <row r="222" spans="1:5">
      <c r="A222" s="143">
        <v>213</v>
      </c>
      <c r="B222" s="144"/>
      <c r="C222" s="144"/>
      <c r="D222" s="146"/>
      <c r="E222" s="16" t="str">
        <f t="shared" si="7"/>
        <v/>
      </c>
    </row>
    <row r="223" spans="1:5">
      <c r="A223" s="143">
        <v>214</v>
      </c>
      <c r="B223" s="144"/>
      <c r="C223" s="144"/>
      <c r="D223" s="146"/>
      <c r="E223" s="16" t="str">
        <f t="shared" si="7"/>
        <v/>
      </c>
    </row>
    <row r="224" spans="1:5">
      <c r="A224" s="143">
        <v>215</v>
      </c>
      <c r="B224" s="144"/>
      <c r="C224" s="144"/>
      <c r="D224" s="146"/>
      <c r="E224" s="16" t="str">
        <f t="shared" si="7"/>
        <v/>
      </c>
    </row>
    <row r="225" spans="1:5">
      <c r="A225" s="143">
        <v>216</v>
      </c>
      <c r="B225" s="144"/>
      <c r="C225" s="144"/>
      <c r="D225" s="146"/>
      <c r="E225" s="16" t="str">
        <f t="shared" si="7"/>
        <v/>
      </c>
    </row>
    <row r="226" spans="1:5">
      <c r="A226" s="143">
        <v>217</v>
      </c>
      <c r="B226" s="144"/>
      <c r="C226" s="144"/>
      <c r="D226" s="146"/>
      <c r="E226" s="16" t="str">
        <f t="shared" si="7"/>
        <v/>
      </c>
    </row>
    <row r="227" spans="1:5">
      <c r="A227" s="143">
        <v>218</v>
      </c>
      <c r="B227" s="144"/>
      <c r="C227" s="144"/>
      <c r="D227" s="146"/>
      <c r="E227" s="16" t="str">
        <f t="shared" si="7"/>
        <v/>
      </c>
    </row>
    <row r="228" spans="1:5">
      <c r="A228" s="143">
        <v>219</v>
      </c>
      <c r="B228" s="144"/>
      <c r="C228" s="144"/>
      <c r="D228" s="146"/>
      <c r="E228" s="16" t="str">
        <f t="shared" si="7"/>
        <v/>
      </c>
    </row>
    <row r="229" spans="1:5">
      <c r="A229" s="143">
        <v>220</v>
      </c>
      <c r="B229" s="144"/>
      <c r="C229" s="144"/>
      <c r="D229" s="146"/>
      <c r="E229" s="16" t="str">
        <f t="shared" si="7"/>
        <v/>
      </c>
    </row>
    <row r="230" spans="1:5">
      <c r="A230" s="143">
        <v>221</v>
      </c>
      <c r="B230" s="144"/>
      <c r="C230" s="144"/>
      <c r="D230" s="146"/>
      <c r="E230" s="16" t="str">
        <f t="shared" si="7"/>
        <v/>
      </c>
    </row>
    <row r="231" spans="1:5">
      <c r="A231" s="143">
        <v>222</v>
      </c>
      <c r="B231" s="144"/>
      <c r="C231" s="144"/>
      <c r="D231" s="146"/>
      <c r="E231" s="16" t="str">
        <f t="shared" si="7"/>
        <v/>
      </c>
    </row>
    <row r="232" spans="1:5">
      <c r="A232" s="143">
        <v>223</v>
      </c>
      <c r="B232" s="144"/>
      <c r="C232" s="144"/>
      <c r="D232" s="146"/>
      <c r="E232" s="16" t="str">
        <f t="shared" si="7"/>
        <v/>
      </c>
    </row>
    <row r="233" spans="1:5">
      <c r="A233" s="143">
        <v>224</v>
      </c>
      <c r="B233" s="144"/>
      <c r="C233" s="144"/>
      <c r="D233" s="146"/>
      <c r="E233" s="16" t="str">
        <f t="shared" si="7"/>
        <v/>
      </c>
    </row>
    <row r="234" spans="1:5">
      <c r="A234" s="143">
        <v>225</v>
      </c>
      <c r="B234" s="144"/>
      <c r="C234" s="144"/>
      <c r="D234" s="146"/>
      <c r="E234" s="16" t="str">
        <f t="shared" si="7"/>
        <v/>
      </c>
    </row>
    <row r="235" spans="1:5">
      <c r="A235" s="143">
        <v>226</v>
      </c>
      <c r="B235" s="144"/>
      <c r="C235" s="144"/>
      <c r="D235" s="146"/>
      <c r="E235" s="16" t="str">
        <f t="shared" si="7"/>
        <v/>
      </c>
    </row>
    <row r="236" spans="1:5">
      <c r="A236" s="143">
        <v>227</v>
      </c>
      <c r="B236" s="144"/>
      <c r="C236" s="144"/>
      <c r="D236" s="146"/>
      <c r="E236" s="16" t="str">
        <f t="shared" si="7"/>
        <v/>
      </c>
    </row>
    <row r="237" spans="1:5">
      <c r="A237" s="143">
        <v>228</v>
      </c>
      <c r="B237" s="144"/>
      <c r="C237" s="144"/>
      <c r="D237" s="146"/>
      <c r="E237" s="16" t="str">
        <f t="shared" si="7"/>
        <v/>
      </c>
    </row>
    <row r="238" spans="1:5">
      <c r="A238" s="143">
        <v>229</v>
      </c>
      <c r="B238" s="144"/>
      <c r="C238" s="144"/>
      <c r="D238" s="146"/>
      <c r="E238" s="16" t="str">
        <f t="shared" si="7"/>
        <v/>
      </c>
    </row>
    <row r="239" spans="1:5">
      <c r="A239" s="143">
        <v>230</v>
      </c>
      <c r="B239" s="144"/>
      <c r="C239" s="144"/>
      <c r="D239" s="146"/>
      <c r="E239" s="16" t="str">
        <f t="shared" si="7"/>
        <v/>
      </c>
    </row>
    <row r="240" spans="1:5">
      <c r="A240" s="143">
        <v>231</v>
      </c>
      <c r="B240" s="144"/>
      <c r="C240" s="144"/>
      <c r="D240" s="146"/>
      <c r="E240" s="16" t="str">
        <f t="shared" si="7"/>
        <v/>
      </c>
    </row>
    <row r="241" spans="1:5">
      <c r="A241" s="143">
        <v>232</v>
      </c>
      <c r="B241" s="144"/>
      <c r="C241" s="144"/>
      <c r="D241" s="146"/>
      <c r="E241" s="16" t="str">
        <f t="shared" si="7"/>
        <v/>
      </c>
    </row>
    <row r="242" spans="1:5">
      <c r="A242" s="143">
        <v>233</v>
      </c>
      <c r="B242" s="144"/>
      <c r="C242" s="144"/>
      <c r="D242" s="146"/>
      <c r="E242" s="16" t="str">
        <f t="shared" si="7"/>
        <v/>
      </c>
    </row>
    <row r="243" spans="1:5">
      <c r="A243" s="143">
        <v>234</v>
      </c>
      <c r="B243" s="144"/>
      <c r="C243" s="144"/>
      <c r="D243" s="146"/>
      <c r="E243" s="16" t="str">
        <f t="shared" si="7"/>
        <v/>
      </c>
    </row>
    <row r="244" spans="1:5">
      <c r="A244" s="143">
        <v>235</v>
      </c>
      <c r="B244" s="144"/>
      <c r="C244" s="144"/>
      <c r="D244" s="146"/>
      <c r="E244" s="16" t="str">
        <f t="shared" si="7"/>
        <v/>
      </c>
    </row>
    <row r="245" spans="1:5">
      <c r="A245" s="143">
        <v>236</v>
      </c>
      <c r="B245" s="144"/>
      <c r="C245" s="144"/>
      <c r="D245" s="146"/>
      <c r="E245" s="16" t="str">
        <f t="shared" si="7"/>
        <v/>
      </c>
    </row>
    <row r="246" spans="1:5">
      <c r="A246" s="143">
        <v>237</v>
      </c>
      <c r="B246" s="144"/>
      <c r="C246" s="144"/>
      <c r="D246" s="146"/>
      <c r="E246" s="16" t="str">
        <f t="shared" si="7"/>
        <v/>
      </c>
    </row>
    <row r="247" spans="1:5">
      <c r="A247" s="143">
        <v>238</v>
      </c>
      <c r="B247" s="144"/>
      <c r="C247" s="144"/>
      <c r="D247" s="146"/>
      <c r="E247" s="16" t="str">
        <f t="shared" si="7"/>
        <v/>
      </c>
    </row>
    <row r="248" spans="1:5">
      <c r="A248" s="143">
        <v>239</v>
      </c>
      <c r="B248" s="144"/>
      <c r="C248" s="144"/>
      <c r="D248" s="146"/>
      <c r="E248" s="16" t="str">
        <f t="shared" si="7"/>
        <v/>
      </c>
    </row>
    <row r="249" spans="1:5">
      <c r="A249" s="143">
        <v>240</v>
      </c>
      <c r="B249" s="144"/>
      <c r="C249" s="144"/>
      <c r="D249" s="146"/>
      <c r="E249" s="16" t="str">
        <f t="shared" si="7"/>
        <v/>
      </c>
    </row>
    <row r="250" spans="1:5">
      <c r="A250" s="143">
        <v>241</v>
      </c>
      <c r="B250" s="144"/>
      <c r="C250" s="144"/>
      <c r="D250" s="146"/>
      <c r="E250" s="16" t="str">
        <f t="shared" si="7"/>
        <v/>
      </c>
    </row>
    <row r="251" spans="1:5">
      <c r="A251" s="143">
        <v>242</v>
      </c>
      <c r="B251" s="144"/>
      <c r="C251" s="144"/>
      <c r="D251" s="146"/>
      <c r="E251" s="16" t="str">
        <f t="shared" si="7"/>
        <v/>
      </c>
    </row>
    <row r="252" spans="1:5">
      <c r="A252" s="143">
        <v>243</v>
      </c>
      <c r="B252" s="144"/>
      <c r="C252" s="144"/>
      <c r="D252" s="146"/>
      <c r="E252" s="16" t="str">
        <f t="shared" si="7"/>
        <v/>
      </c>
    </row>
    <row r="253" spans="1:5">
      <c r="A253" s="143">
        <v>244</v>
      </c>
      <c r="B253" s="144"/>
      <c r="C253" s="144"/>
      <c r="D253" s="146"/>
      <c r="E253" s="16" t="str">
        <f t="shared" si="7"/>
        <v/>
      </c>
    </row>
    <row r="254" spans="1:5">
      <c r="A254" s="143">
        <v>245</v>
      </c>
      <c r="B254" s="144"/>
      <c r="C254" s="144"/>
      <c r="D254" s="146"/>
      <c r="E254" s="16" t="str">
        <f t="shared" si="7"/>
        <v/>
      </c>
    </row>
    <row r="255" spans="1:5">
      <c r="A255" s="143">
        <v>246</v>
      </c>
      <c r="B255" s="144"/>
      <c r="C255" s="144"/>
      <c r="D255" s="146"/>
      <c r="E255" s="16" t="str">
        <f t="shared" si="7"/>
        <v/>
      </c>
    </row>
    <row r="256" spans="1:5">
      <c r="A256" s="143">
        <v>247</v>
      </c>
      <c r="B256" s="144"/>
      <c r="C256" s="144"/>
      <c r="D256" s="146"/>
      <c r="E256" s="16" t="str">
        <f t="shared" si="7"/>
        <v/>
      </c>
    </row>
    <row r="257" spans="1:5">
      <c r="A257" s="143">
        <v>248</v>
      </c>
      <c r="B257" s="144"/>
      <c r="C257" s="144"/>
      <c r="D257" s="146"/>
      <c r="E257" s="16" t="str">
        <f t="shared" si="7"/>
        <v/>
      </c>
    </row>
    <row r="258" spans="1:5">
      <c r="A258" s="143">
        <v>249</v>
      </c>
      <c r="B258" s="144"/>
      <c r="C258" s="144"/>
      <c r="D258" s="146"/>
      <c r="E258" s="16" t="str">
        <f t="shared" si="7"/>
        <v/>
      </c>
    </row>
    <row r="259" spans="1:5">
      <c r="A259" s="143">
        <v>250</v>
      </c>
      <c r="B259" s="144"/>
      <c r="C259" s="144"/>
      <c r="D259" s="146"/>
      <c r="E259" s="16" t="str">
        <f t="shared" si="7"/>
        <v/>
      </c>
    </row>
  </sheetData>
  <sheetProtection algorithmName="SHA-512" hashValue="zLmky4N8FJsgqcryr4W+3DVsrDMcxzEZ9mF1IlNKObzFKwhpLaxuBJENUah7KJ8rWISvGqIt6T9GMpAT127KKQ==" saltValue="1hO3WWaCjaDvZRFr5pU9NA=="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D12" sqref="D12"/>
    </sheetView>
  </sheetViews>
  <sheetFormatPr defaultColWidth="9.08984375" defaultRowHeight="15.5"/>
  <cols>
    <col min="1" max="1" width="5.6328125" style="60" customWidth="1"/>
    <col min="2" max="2" width="66.6328125" style="64" customWidth="1"/>
    <col min="3" max="3" width="15" style="64" bestFit="1" customWidth="1"/>
    <col min="4" max="4" width="10.6328125" style="69" customWidth="1"/>
    <col min="5" max="5" width="17.6328125" style="64" customWidth="1"/>
    <col min="6" max="6" width="9.08984375" style="71" hidden="1" customWidth="1"/>
    <col min="7" max="7" width="9.08984375" style="64" hidden="1" customWidth="1"/>
    <col min="8" max="9" width="17.6328125" style="64" hidden="1" customWidth="1"/>
    <col min="10" max="17" width="9.08984375" style="64" customWidth="1"/>
    <col min="18" max="16384" width="9.0898437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Arhitectură și Urbanism</v>
      </c>
      <c r="D2" s="61"/>
      <c r="E2" s="63"/>
      <c r="F2" s="289"/>
      <c r="H2" s="63"/>
      <c r="I2" s="63"/>
    </row>
    <row r="3" spans="1:9" s="60" customFormat="1">
      <c r="A3" s="346" t="str">
        <f>IF(ISBLANK(departament),"","Departamentul " &amp; departament)</f>
        <v>Departamentul Arhitectură</v>
      </c>
      <c r="D3" s="61"/>
      <c r="E3" s="63"/>
      <c r="F3" s="289"/>
      <c r="H3" s="63"/>
      <c r="I3" s="63"/>
    </row>
    <row r="4" spans="1:9">
      <c r="A4" s="554" t="s">
        <v>905</v>
      </c>
      <c r="B4" s="554"/>
      <c r="C4" s="554"/>
      <c r="D4" s="554"/>
      <c r="E4" s="554"/>
      <c r="F4" s="291"/>
    </row>
    <row r="5" spans="1:9">
      <c r="A5" s="554" t="s">
        <v>1009</v>
      </c>
      <c r="B5" s="554"/>
      <c r="C5" s="554"/>
      <c r="D5" s="554"/>
      <c r="E5" s="554"/>
    </row>
    <row r="6" spans="1:9" ht="13.5" customHeight="1">
      <c r="D6" s="64"/>
      <c r="E6" s="347" t="str">
        <f>CONCATENATE(functie," ",nume_candidat)</f>
        <v>Șef de lucrări Cristina-Maria POVIAN</v>
      </c>
      <c r="H6" s="347" t="str">
        <f>CONCATENATE(functie," ",nume_candidat)</f>
        <v>Șef de lucrări Cristina-Maria POVIAN</v>
      </c>
      <c r="I6" s="347" t="str">
        <f>CONCATENATE(functie," ",nume_candidat)</f>
        <v>Șef de lucrări Cristina-Maria POVIAN</v>
      </c>
    </row>
    <row r="7" spans="1:9" ht="18.75" customHeight="1">
      <c r="A7" s="551" t="s">
        <v>338</v>
      </c>
      <c r="B7" s="551" t="s">
        <v>1061</v>
      </c>
      <c r="C7" s="551" t="s">
        <v>460</v>
      </c>
      <c r="D7" s="557" t="s">
        <v>2</v>
      </c>
      <c r="E7" s="612" t="s">
        <v>544</v>
      </c>
      <c r="F7" s="558" t="s">
        <v>541</v>
      </c>
      <c r="G7" s="559" t="s">
        <v>551</v>
      </c>
      <c r="H7" s="612" t="s">
        <v>1012</v>
      </c>
      <c r="I7" s="612" t="s">
        <v>1011</v>
      </c>
    </row>
    <row r="8" spans="1:9" ht="46.5" customHeight="1">
      <c r="A8" s="551"/>
      <c r="B8" s="551"/>
      <c r="C8" s="551"/>
      <c r="D8" s="557"/>
      <c r="E8" s="613"/>
      <c r="F8" s="558"/>
      <c r="G8" s="559"/>
      <c r="H8" s="613"/>
      <c r="I8" s="613"/>
    </row>
    <row r="9" spans="1:9">
      <c r="A9" s="88"/>
      <c r="B9" s="65"/>
      <c r="C9" s="65"/>
      <c r="D9" s="30"/>
      <c r="E9" s="148">
        <f>SUMIF(E10:E1010,"&gt;0")</f>
        <v>0</v>
      </c>
      <c r="F9" s="298"/>
      <c r="H9" s="148">
        <f>SUMIF(H10:H1108,"&gt;0")</f>
        <v>0</v>
      </c>
      <c r="I9" s="148">
        <f>SUMIF(I10:I1108,"&gt;0")</f>
        <v>0</v>
      </c>
    </row>
    <row r="10" spans="1:9">
      <c r="A10" s="37">
        <v>1</v>
      </c>
      <c r="B10" s="7"/>
      <c r="C10" s="7"/>
      <c r="D10" s="505"/>
      <c r="E10" s="16" t="str">
        <f t="shared" ref="E10:E73" si="0">IF(OR($B10="",,,,$D10&lt;an_initial,$D10&gt;an_final,),"",HLOOKUP(C10,ii120punctaje,2,FALSE) )</f>
        <v/>
      </c>
      <c r="F10" s="349" t="b">
        <f t="shared" ref="F10:F73" si="1">IF(nume_candidat="",FALSE,ISNUMBER(SEARCH(nume_candidat,$B10)))</f>
        <v>0</v>
      </c>
      <c r="G10" s="350">
        <f t="shared" ref="G10:G73" si="2">LEN(B10)-LEN(SUBSTITUTE(B10,",",""))+1</f>
        <v>1</v>
      </c>
      <c r="H10" s="382" t="str">
        <f t="shared" ref="H10:H73" si="3">IF(OR($B10="",,,,$D10&lt;an_initial,$D10&gt;an_final,),"",HLOOKUP(C10,ii120punctaje,2,FALSE)*COUNTIF(C10,"Naționale"))</f>
        <v/>
      </c>
      <c r="I10" s="382" t="str">
        <f t="shared" ref="I10:I73" si="4">IF(OR($B10="",,,,$D10&lt;an_initial,$D10&gt;an_final,),"",HLOOKUP(C10,ii120punctaje,2,FALSE)*COUNTIF(C10,"Internaționale"))</f>
        <v/>
      </c>
    </row>
    <row r="11" spans="1:9">
      <c r="A11" s="37">
        <v>2</v>
      </c>
      <c r="B11" s="380"/>
      <c r="C11" s="7"/>
      <c r="D11" s="505"/>
      <c r="E11" s="16" t="str">
        <f t="shared" si="0"/>
        <v/>
      </c>
      <c r="F11" s="349" t="b">
        <f t="shared" si="1"/>
        <v>0</v>
      </c>
      <c r="G11" s="350">
        <f t="shared" si="2"/>
        <v>1</v>
      </c>
      <c r="H11" s="382" t="str">
        <f t="shared" si="3"/>
        <v/>
      </c>
      <c r="I11" s="382" t="str">
        <f t="shared" si="4"/>
        <v/>
      </c>
    </row>
    <row r="12" spans="1:9">
      <c r="A12" s="37">
        <v>3</v>
      </c>
      <c r="B12" s="7"/>
      <c r="C12" s="7"/>
      <c r="D12" s="505"/>
      <c r="E12" s="16" t="str">
        <f t="shared" si="0"/>
        <v/>
      </c>
      <c r="F12" s="349" t="b">
        <f t="shared" si="1"/>
        <v>0</v>
      </c>
      <c r="G12" s="350">
        <f t="shared" si="2"/>
        <v>1</v>
      </c>
      <c r="H12" s="382" t="str">
        <f t="shared" si="3"/>
        <v/>
      </c>
      <c r="I12" s="382" t="str">
        <f t="shared" si="4"/>
        <v/>
      </c>
    </row>
    <row r="13" spans="1:9">
      <c r="A13" s="37">
        <v>4</v>
      </c>
      <c r="B13" s="6"/>
      <c r="C13" s="6"/>
      <c r="D13" s="216"/>
      <c r="E13" s="16" t="str">
        <f t="shared" si="0"/>
        <v/>
      </c>
      <c r="F13" s="349" t="b">
        <f t="shared" si="1"/>
        <v>0</v>
      </c>
      <c r="G13" s="350">
        <f t="shared" si="2"/>
        <v>1</v>
      </c>
      <c r="H13" s="382" t="str">
        <f t="shared" si="3"/>
        <v/>
      </c>
      <c r="I13" s="382" t="str">
        <f t="shared" si="4"/>
        <v/>
      </c>
    </row>
    <row r="14" spans="1:9">
      <c r="A14" s="37">
        <v>5</v>
      </c>
      <c r="B14" s="6"/>
      <c r="C14" s="6"/>
      <c r="D14" s="216"/>
      <c r="E14" s="16" t="str">
        <f t="shared" si="0"/>
        <v/>
      </c>
      <c r="F14" s="349" t="b">
        <f t="shared" si="1"/>
        <v>0</v>
      </c>
      <c r="G14" s="350">
        <f t="shared" si="2"/>
        <v>1</v>
      </c>
      <c r="H14" s="382" t="str">
        <f t="shared" si="3"/>
        <v/>
      </c>
      <c r="I14" s="382" t="str">
        <f t="shared" si="4"/>
        <v/>
      </c>
    </row>
    <row r="15" spans="1:9">
      <c r="A15" s="37">
        <v>6</v>
      </c>
      <c r="B15" s="6"/>
      <c r="C15" s="6"/>
      <c r="D15" s="216"/>
      <c r="E15" s="16" t="str">
        <f t="shared" si="0"/>
        <v/>
      </c>
      <c r="F15" s="349" t="b">
        <f t="shared" si="1"/>
        <v>0</v>
      </c>
      <c r="G15" s="350">
        <f t="shared" si="2"/>
        <v>1</v>
      </c>
      <c r="H15" s="382" t="str">
        <f t="shared" si="3"/>
        <v/>
      </c>
      <c r="I15" s="382" t="str">
        <f t="shared" si="4"/>
        <v/>
      </c>
    </row>
    <row r="16" spans="1:9">
      <c r="A16" s="37">
        <v>7</v>
      </c>
      <c r="B16" s="6"/>
      <c r="C16" s="6"/>
      <c r="D16" s="216"/>
      <c r="E16" s="16" t="str">
        <f t="shared" si="0"/>
        <v/>
      </c>
      <c r="F16" s="349" t="b">
        <f t="shared" si="1"/>
        <v>0</v>
      </c>
      <c r="G16" s="350">
        <f t="shared" si="2"/>
        <v>1</v>
      </c>
      <c r="H16" s="382" t="str">
        <f t="shared" si="3"/>
        <v/>
      </c>
      <c r="I16" s="382" t="str">
        <f t="shared" si="4"/>
        <v/>
      </c>
    </row>
    <row r="17" spans="1:9">
      <c r="A17" s="37">
        <v>8</v>
      </c>
      <c r="B17" s="6"/>
      <c r="C17" s="6"/>
      <c r="D17" s="216"/>
      <c r="E17" s="16" t="str">
        <f t="shared" si="0"/>
        <v/>
      </c>
      <c r="F17" s="349" t="b">
        <f t="shared" si="1"/>
        <v>0</v>
      </c>
      <c r="G17" s="350">
        <f t="shared" si="2"/>
        <v>1</v>
      </c>
      <c r="H17" s="382" t="str">
        <f t="shared" si="3"/>
        <v/>
      </c>
      <c r="I17" s="382" t="str">
        <f t="shared" si="4"/>
        <v/>
      </c>
    </row>
    <row r="18" spans="1:9">
      <c r="A18" s="37">
        <v>9</v>
      </c>
      <c r="B18" s="6"/>
      <c r="C18" s="6"/>
      <c r="D18" s="216"/>
      <c r="E18" s="16" t="str">
        <f t="shared" si="0"/>
        <v/>
      </c>
      <c r="F18" s="349" t="b">
        <f t="shared" si="1"/>
        <v>0</v>
      </c>
      <c r="G18" s="350">
        <f t="shared" si="2"/>
        <v>1</v>
      </c>
      <c r="H18" s="382" t="str">
        <f t="shared" si="3"/>
        <v/>
      </c>
      <c r="I18" s="382" t="str">
        <f t="shared" si="4"/>
        <v/>
      </c>
    </row>
    <row r="19" spans="1:9">
      <c r="A19" s="37">
        <v>10</v>
      </c>
      <c r="B19" s="6"/>
      <c r="C19" s="6"/>
      <c r="D19" s="216"/>
      <c r="E19" s="16" t="str">
        <f t="shared" si="0"/>
        <v/>
      </c>
      <c r="F19" s="349" t="b">
        <f t="shared" si="1"/>
        <v>0</v>
      </c>
      <c r="G19" s="350">
        <f t="shared" si="2"/>
        <v>1</v>
      </c>
      <c r="H19" s="382" t="str">
        <f t="shared" si="3"/>
        <v/>
      </c>
      <c r="I19" s="382" t="str">
        <f t="shared" si="4"/>
        <v/>
      </c>
    </row>
    <row r="20" spans="1:9">
      <c r="A20" s="37">
        <v>11</v>
      </c>
      <c r="B20" s="6"/>
      <c r="C20" s="6"/>
      <c r="D20" s="216"/>
      <c r="E20" s="16" t="str">
        <f t="shared" si="0"/>
        <v/>
      </c>
      <c r="F20" s="349" t="b">
        <f t="shared" si="1"/>
        <v>0</v>
      </c>
      <c r="G20" s="350">
        <f t="shared" si="2"/>
        <v>1</v>
      </c>
      <c r="H20" s="382" t="str">
        <f t="shared" si="3"/>
        <v/>
      </c>
      <c r="I20" s="382" t="str">
        <f t="shared" si="4"/>
        <v/>
      </c>
    </row>
    <row r="21" spans="1:9">
      <c r="A21" s="37">
        <v>12</v>
      </c>
      <c r="B21" s="6"/>
      <c r="C21" s="6"/>
      <c r="D21" s="216"/>
      <c r="E21" s="16" t="str">
        <f t="shared" si="0"/>
        <v/>
      </c>
      <c r="F21" s="349" t="b">
        <f t="shared" si="1"/>
        <v>0</v>
      </c>
      <c r="G21" s="350">
        <f t="shared" si="2"/>
        <v>1</v>
      </c>
      <c r="H21" s="382" t="str">
        <f t="shared" si="3"/>
        <v/>
      </c>
      <c r="I21" s="382" t="str">
        <f t="shared" si="4"/>
        <v/>
      </c>
    </row>
    <row r="22" spans="1:9">
      <c r="A22" s="37">
        <v>13</v>
      </c>
      <c r="B22" s="6"/>
      <c r="C22" s="6"/>
      <c r="D22" s="216"/>
      <c r="E22" s="16" t="str">
        <f t="shared" si="0"/>
        <v/>
      </c>
      <c r="F22" s="349" t="b">
        <f t="shared" si="1"/>
        <v>0</v>
      </c>
      <c r="G22" s="350">
        <f t="shared" si="2"/>
        <v>1</v>
      </c>
      <c r="H22" s="382" t="str">
        <f t="shared" si="3"/>
        <v/>
      </c>
      <c r="I22" s="382" t="str">
        <f t="shared" si="4"/>
        <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si="2"/>
        <v>1</v>
      </c>
      <c r="H42" s="382" t="str">
        <f t="shared" si="3"/>
        <v/>
      </c>
      <c r="I42" s="382" t="str">
        <f t="shared" si="4"/>
        <v/>
      </c>
    </row>
    <row r="43" spans="1:9">
      <c r="A43" s="37">
        <v>34</v>
      </c>
      <c r="B43" s="6"/>
      <c r="C43" s="6"/>
      <c r="D43" s="216"/>
      <c r="E43" s="16" t="str">
        <f t="shared" si="0"/>
        <v/>
      </c>
      <c r="F43" s="349" t="b">
        <f t="shared" si="1"/>
        <v>0</v>
      </c>
      <c r="G43" s="350">
        <f t="shared" si="2"/>
        <v>1</v>
      </c>
      <c r="H43" s="382" t="str">
        <f t="shared" si="3"/>
        <v/>
      </c>
      <c r="I43" s="382" t="str">
        <f t="shared" si="4"/>
        <v/>
      </c>
    </row>
    <row r="44" spans="1:9">
      <c r="A44" s="37">
        <v>35</v>
      </c>
      <c r="B44" s="6"/>
      <c r="C44" s="6"/>
      <c r="D44" s="216"/>
      <c r="E44" s="16" t="str">
        <f t="shared" si="0"/>
        <v/>
      </c>
      <c r="F44" s="349" t="b">
        <f t="shared" si="1"/>
        <v>0</v>
      </c>
      <c r="G44" s="350">
        <f t="shared" si="2"/>
        <v>1</v>
      </c>
      <c r="H44" s="382" t="str">
        <f t="shared" si="3"/>
        <v/>
      </c>
      <c r="I44" s="382" t="str">
        <f t="shared" si="4"/>
        <v/>
      </c>
    </row>
    <row r="45" spans="1:9">
      <c r="A45" s="37">
        <v>36</v>
      </c>
      <c r="B45" s="6"/>
      <c r="C45" s="6"/>
      <c r="D45" s="216"/>
      <c r="E45" s="16" t="str">
        <f t="shared" si="0"/>
        <v/>
      </c>
      <c r="F45" s="349" t="b">
        <f t="shared" si="1"/>
        <v>0</v>
      </c>
      <c r="G45" s="350">
        <f t="shared" si="2"/>
        <v>1</v>
      </c>
      <c r="H45" s="382" t="str">
        <f t="shared" si="3"/>
        <v/>
      </c>
      <c r="I45" s="382" t="str">
        <f t="shared" si="4"/>
        <v/>
      </c>
    </row>
    <row r="46" spans="1:9">
      <c r="A46" s="37">
        <v>37</v>
      </c>
      <c r="B46" s="6"/>
      <c r="C46" s="6"/>
      <c r="D46" s="216"/>
      <c r="E46" s="16" t="str">
        <f t="shared" si="0"/>
        <v/>
      </c>
      <c r="F46" s="349" t="b">
        <f t="shared" si="1"/>
        <v>0</v>
      </c>
      <c r="G46" s="350">
        <f t="shared" si="2"/>
        <v>1</v>
      </c>
      <c r="H46" s="382" t="str">
        <f t="shared" si="3"/>
        <v/>
      </c>
      <c r="I46" s="382" t="str">
        <f t="shared" si="4"/>
        <v/>
      </c>
    </row>
    <row r="47" spans="1:9">
      <c r="A47" s="37">
        <v>38</v>
      </c>
      <c r="B47" s="6"/>
      <c r="C47" s="6"/>
      <c r="D47" s="216"/>
      <c r="E47" s="16" t="str">
        <f t="shared" si="0"/>
        <v/>
      </c>
      <c r="F47" s="349" t="b">
        <f t="shared" si="1"/>
        <v>0</v>
      </c>
      <c r="G47" s="350">
        <f t="shared" si="2"/>
        <v>1</v>
      </c>
      <c r="H47" s="382" t="str">
        <f t="shared" si="3"/>
        <v/>
      </c>
      <c r="I47" s="382" t="str">
        <f t="shared" si="4"/>
        <v/>
      </c>
    </row>
    <row r="48" spans="1:9">
      <c r="A48" s="37">
        <v>39</v>
      </c>
      <c r="B48" s="6"/>
      <c r="C48" s="6"/>
      <c r="D48" s="216"/>
      <c r="E48" s="16" t="str">
        <f t="shared" si="0"/>
        <v/>
      </c>
      <c r="F48" s="349" t="b">
        <f t="shared" si="1"/>
        <v>0</v>
      </c>
      <c r="G48" s="350">
        <f t="shared" si="2"/>
        <v>1</v>
      </c>
      <c r="H48" s="382" t="str">
        <f t="shared" si="3"/>
        <v/>
      </c>
      <c r="I48" s="382" t="str">
        <f t="shared" si="4"/>
        <v/>
      </c>
    </row>
    <row r="49" spans="1:9">
      <c r="A49" s="37">
        <v>40</v>
      </c>
      <c r="B49" s="6"/>
      <c r="C49" s="6"/>
      <c r="D49" s="216"/>
      <c r="E49" s="16" t="str">
        <f t="shared" si="0"/>
        <v/>
      </c>
      <c r="F49" s="349" t="b">
        <f t="shared" si="1"/>
        <v>0</v>
      </c>
      <c r="G49" s="350">
        <f t="shared" si="2"/>
        <v>1</v>
      </c>
      <c r="H49" s="382" t="str">
        <f t="shared" si="3"/>
        <v/>
      </c>
      <c r="I49" s="382" t="str">
        <f t="shared" si="4"/>
        <v/>
      </c>
    </row>
    <row r="50" spans="1:9">
      <c r="A50" s="37">
        <v>41</v>
      </c>
      <c r="B50" s="6"/>
      <c r="C50" s="6"/>
      <c r="D50" s="216"/>
      <c r="E50" s="16" t="str">
        <f t="shared" si="0"/>
        <v/>
      </c>
      <c r="F50" s="349" t="b">
        <f t="shared" si="1"/>
        <v>0</v>
      </c>
      <c r="G50" s="350">
        <f t="shared" si="2"/>
        <v>1</v>
      </c>
      <c r="H50" s="382" t="str">
        <f t="shared" si="3"/>
        <v/>
      </c>
      <c r="I50" s="382" t="str">
        <f t="shared" si="4"/>
        <v/>
      </c>
    </row>
    <row r="51" spans="1:9">
      <c r="A51" s="37">
        <v>42</v>
      </c>
      <c r="B51" s="6"/>
      <c r="C51" s="6"/>
      <c r="D51" s="216"/>
      <c r="E51" s="16" t="str">
        <f t="shared" si="0"/>
        <v/>
      </c>
      <c r="F51" s="349" t="b">
        <f t="shared" si="1"/>
        <v>0</v>
      </c>
      <c r="G51" s="350">
        <f t="shared" si="2"/>
        <v>1</v>
      </c>
      <c r="H51" s="382" t="str">
        <f t="shared" si="3"/>
        <v/>
      </c>
      <c r="I51" s="382" t="str">
        <f t="shared" si="4"/>
        <v/>
      </c>
    </row>
    <row r="52" spans="1:9">
      <c r="A52" s="37">
        <v>43</v>
      </c>
      <c r="B52" s="6"/>
      <c r="C52" s="6"/>
      <c r="D52" s="216"/>
      <c r="E52" s="16" t="str">
        <f t="shared" si="0"/>
        <v/>
      </c>
      <c r="F52" s="349" t="b">
        <f t="shared" si="1"/>
        <v>0</v>
      </c>
      <c r="G52" s="350">
        <f t="shared" si="2"/>
        <v>1</v>
      </c>
      <c r="H52" s="382" t="str">
        <f t="shared" si="3"/>
        <v/>
      </c>
      <c r="I52" s="382" t="str">
        <f t="shared" si="4"/>
        <v/>
      </c>
    </row>
    <row r="53" spans="1:9">
      <c r="A53" s="37">
        <v>44</v>
      </c>
      <c r="B53" s="6"/>
      <c r="C53" s="6"/>
      <c r="D53" s="216"/>
      <c r="E53" s="16" t="str">
        <f t="shared" si="0"/>
        <v/>
      </c>
      <c r="F53" s="349" t="b">
        <f t="shared" si="1"/>
        <v>0</v>
      </c>
      <c r="G53" s="350">
        <f t="shared" si="2"/>
        <v>1</v>
      </c>
      <c r="H53" s="382" t="str">
        <f t="shared" si="3"/>
        <v/>
      </c>
      <c r="I53" s="382" t="str">
        <f t="shared" si="4"/>
        <v/>
      </c>
    </row>
    <row r="54" spans="1:9">
      <c r="A54" s="37">
        <v>45</v>
      </c>
      <c r="B54" s="6"/>
      <c r="C54" s="6"/>
      <c r="D54" s="216"/>
      <c r="E54" s="16" t="str">
        <f t="shared" si="0"/>
        <v/>
      </c>
      <c r="F54" s="349" t="b">
        <f t="shared" si="1"/>
        <v>0</v>
      </c>
      <c r="G54" s="350">
        <f t="shared" si="2"/>
        <v>1</v>
      </c>
      <c r="H54" s="382" t="str">
        <f t="shared" si="3"/>
        <v/>
      </c>
      <c r="I54" s="382" t="str">
        <f t="shared" si="4"/>
        <v/>
      </c>
    </row>
    <row r="55" spans="1:9">
      <c r="A55" s="37">
        <v>46</v>
      </c>
      <c r="B55" s="6"/>
      <c r="C55" s="6"/>
      <c r="D55" s="216"/>
      <c r="E55" s="16" t="str">
        <f t="shared" si="0"/>
        <v/>
      </c>
      <c r="F55" s="349" t="b">
        <f t="shared" si="1"/>
        <v>0</v>
      </c>
      <c r="G55" s="350">
        <f t="shared" si="2"/>
        <v>1</v>
      </c>
      <c r="H55" s="382" t="str">
        <f t="shared" si="3"/>
        <v/>
      </c>
      <c r="I55" s="382" t="str">
        <f t="shared" si="4"/>
        <v/>
      </c>
    </row>
    <row r="56" spans="1:9">
      <c r="A56" s="37">
        <v>47</v>
      </c>
      <c r="B56" s="6"/>
      <c r="C56" s="6"/>
      <c r="D56" s="216"/>
      <c r="E56" s="16" t="str">
        <f t="shared" si="0"/>
        <v/>
      </c>
      <c r="F56" s="349" t="b">
        <f t="shared" si="1"/>
        <v>0</v>
      </c>
      <c r="G56" s="350">
        <f t="shared" si="2"/>
        <v>1</v>
      </c>
      <c r="H56" s="382" t="str">
        <f t="shared" si="3"/>
        <v/>
      </c>
      <c r="I56" s="382" t="str">
        <f t="shared" si="4"/>
        <v/>
      </c>
    </row>
    <row r="57" spans="1:9">
      <c r="A57" s="37">
        <v>48</v>
      </c>
      <c r="B57" s="6"/>
      <c r="C57" s="6"/>
      <c r="D57" s="216"/>
      <c r="E57" s="16" t="str">
        <f t="shared" si="0"/>
        <v/>
      </c>
      <c r="F57" s="349" t="b">
        <f t="shared" si="1"/>
        <v>0</v>
      </c>
      <c r="G57" s="350">
        <f t="shared" si="2"/>
        <v>1</v>
      </c>
      <c r="H57" s="382" t="str">
        <f t="shared" si="3"/>
        <v/>
      </c>
      <c r="I57" s="382" t="str">
        <f t="shared" si="4"/>
        <v/>
      </c>
    </row>
    <row r="58" spans="1:9">
      <c r="A58" s="37">
        <v>49</v>
      </c>
      <c r="B58" s="6"/>
      <c r="C58" s="6"/>
      <c r="D58" s="216"/>
      <c r="E58" s="16" t="str">
        <f t="shared" si="0"/>
        <v/>
      </c>
      <c r="F58" s="349" t="b">
        <f t="shared" si="1"/>
        <v>0</v>
      </c>
      <c r="G58" s="350">
        <f t="shared" si="2"/>
        <v>1</v>
      </c>
      <c r="H58" s="382" t="str">
        <f t="shared" si="3"/>
        <v/>
      </c>
      <c r="I58" s="382" t="str">
        <f t="shared" si="4"/>
        <v/>
      </c>
    </row>
    <row r="59" spans="1:9">
      <c r="A59" s="37">
        <v>50</v>
      </c>
      <c r="B59" s="6"/>
      <c r="C59" s="6"/>
      <c r="D59" s="216"/>
      <c r="E59" s="16" t="str">
        <f t="shared" si="0"/>
        <v/>
      </c>
      <c r="F59" s="349" t="b">
        <f t="shared" si="1"/>
        <v>0</v>
      </c>
      <c r="G59" s="350">
        <f t="shared" si="2"/>
        <v>1</v>
      </c>
      <c r="H59" s="382" t="str">
        <f t="shared" si="3"/>
        <v/>
      </c>
      <c r="I59" s="382" t="str">
        <f t="shared" si="4"/>
        <v/>
      </c>
    </row>
    <row r="60" spans="1:9">
      <c r="A60" s="37">
        <v>51</v>
      </c>
      <c r="B60" s="6"/>
      <c r="C60" s="6"/>
      <c r="D60" s="216"/>
      <c r="E60" s="16" t="str">
        <f t="shared" si="0"/>
        <v/>
      </c>
      <c r="F60" s="349" t="b">
        <f t="shared" si="1"/>
        <v>0</v>
      </c>
      <c r="G60" s="350">
        <f t="shared" si="2"/>
        <v>1</v>
      </c>
      <c r="H60" s="382" t="str">
        <f t="shared" si="3"/>
        <v/>
      </c>
      <c r="I60" s="382" t="str">
        <f t="shared" si="4"/>
        <v/>
      </c>
    </row>
    <row r="61" spans="1:9">
      <c r="A61" s="37">
        <v>52</v>
      </c>
      <c r="B61" s="6"/>
      <c r="C61" s="6"/>
      <c r="D61" s="216"/>
      <c r="E61" s="16" t="str">
        <f t="shared" si="0"/>
        <v/>
      </c>
      <c r="F61" s="349" t="b">
        <f t="shared" si="1"/>
        <v>0</v>
      </c>
      <c r="G61" s="350">
        <f t="shared" si="2"/>
        <v>1</v>
      </c>
      <c r="H61" s="382" t="str">
        <f t="shared" si="3"/>
        <v/>
      </c>
      <c r="I61" s="382" t="str">
        <f t="shared" si="4"/>
        <v/>
      </c>
    </row>
    <row r="62" spans="1:9">
      <c r="A62" s="37">
        <v>53</v>
      </c>
      <c r="B62" s="6"/>
      <c r="C62" s="6"/>
      <c r="D62" s="216"/>
      <c r="E62" s="16" t="str">
        <f t="shared" si="0"/>
        <v/>
      </c>
      <c r="F62" s="349" t="b">
        <f t="shared" si="1"/>
        <v>0</v>
      </c>
      <c r="G62" s="350">
        <f t="shared" si="2"/>
        <v>1</v>
      </c>
      <c r="H62" s="382" t="str">
        <f t="shared" si="3"/>
        <v/>
      </c>
      <c r="I62" s="382" t="str">
        <f t="shared" si="4"/>
        <v/>
      </c>
    </row>
    <row r="63" spans="1:9">
      <c r="A63" s="37">
        <v>54</v>
      </c>
      <c r="B63" s="6"/>
      <c r="C63" s="6"/>
      <c r="D63" s="216"/>
      <c r="E63" s="16" t="str">
        <f t="shared" si="0"/>
        <v/>
      </c>
      <c r="F63" s="349" t="b">
        <f t="shared" si="1"/>
        <v>0</v>
      </c>
      <c r="G63" s="350">
        <f t="shared" si="2"/>
        <v>1</v>
      </c>
      <c r="H63" s="382" t="str">
        <f t="shared" si="3"/>
        <v/>
      </c>
      <c r="I63" s="382" t="str">
        <f t="shared" si="4"/>
        <v/>
      </c>
    </row>
    <row r="64" spans="1:9">
      <c r="A64" s="37">
        <v>55</v>
      </c>
      <c r="B64" s="6"/>
      <c r="C64" s="6"/>
      <c r="D64" s="216"/>
      <c r="E64" s="16" t="str">
        <f t="shared" si="0"/>
        <v/>
      </c>
      <c r="F64" s="349" t="b">
        <f t="shared" si="1"/>
        <v>0</v>
      </c>
      <c r="G64" s="350">
        <f t="shared" si="2"/>
        <v>1</v>
      </c>
      <c r="H64" s="382" t="str">
        <f t="shared" si="3"/>
        <v/>
      </c>
      <c r="I64" s="382" t="str">
        <f t="shared" si="4"/>
        <v/>
      </c>
    </row>
    <row r="65" spans="1:9">
      <c r="A65" s="37">
        <v>56</v>
      </c>
      <c r="B65" s="6"/>
      <c r="C65" s="6"/>
      <c r="D65" s="216"/>
      <c r="E65" s="16" t="str">
        <f t="shared" si="0"/>
        <v/>
      </c>
      <c r="F65" s="349" t="b">
        <f t="shared" si="1"/>
        <v>0</v>
      </c>
      <c r="G65" s="350">
        <f t="shared" si="2"/>
        <v>1</v>
      </c>
      <c r="H65" s="382" t="str">
        <f t="shared" si="3"/>
        <v/>
      </c>
      <c r="I65" s="382" t="str">
        <f t="shared" si="4"/>
        <v/>
      </c>
    </row>
    <row r="66" spans="1:9">
      <c r="A66" s="37">
        <v>57</v>
      </c>
      <c r="B66" s="6"/>
      <c r="C66" s="6"/>
      <c r="D66" s="216"/>
      <c r="E66" s="16" t="str">
        <f t="shared" si="0"/>
        <v/>
      </c>
      <c r="F66" s="349" t="b">
        <f t="shared" si="1"/>
        <v>0</v>
      </c>
      <c r="G66" s="350">
        <f t="shared" si="2"/>
        <v>1</v>
      </c>
      <c r="H66" s="382" t="str">
        <f t="shared" si="3"/>
        <v/>
      </c>
      <c r="I66" s="382" t="str">
        <f t="shared" si="4"/>
        <v/>
      </c>
    </row>
    <row r="67" spans="1:9">
      <c r="A67" s="37">
        <v>58</v>
      </c>
      <c r="B67" s="6"/>
      <c r="C67" s="6"/>
      <c r="D67" s="216"/>
      <c r="E67" s="16" t="str">
        <f t="shared" si="0"/>
        <v/>
      </c>
      <c r="F67" s="349" t="b">
        <f t="shared" si="1"/>
        <v>0</v>
      </c>
      <c r="G67" s="350">
        <f t="shared" si="2"/>
        <v>1</v>
      </c>
      <c r="H67" s="382" t="str">
        <f t="shared" si="3"/>
        <v/>
      </c>
      <c r="I67" s="382" t="str">
        <f t="shared" si="4"/>
        <v/>
      </c>
    </row>
    <row r="68" spans="1:9">
      <c r="A68" s="37">
        <v>59</v>
      </c>
      <c r="B68" s="6"/>
      <c r="C68" s="6"/>
      <c r="D68" s="216"/>
      <c r="E68" s="16" t="str">
        <f t="shared" si="0"/>
        <v/>
      </c>
      <c r="F68" s="349" t="b">
        <f t="shared" si="1"/>
        <v>0</v>
      </c>
      <c r="G68" s="350">
        <f t="shared" si="2"/>
        <v>1</v>
      </c>
      <c r="H68" s="382" t="str">
        <f t="shared" si="3"/>
        <v/>
      </c>
      <c r="I68" s="382" t="str">
        <f t="shared" si="4"/>
        <v/>
      </c>
    </row>
    <row r="69" spans="1:9">
      <c r="A69" s="37">
        <v>60</v>
      </c>
      <c r="B69" s="6"/>
      <c r="C69" s="6"/>
      <c r="D69" s="216"/>
      <c r="E69" s="16" t="str">
        <f t="shared" si="0"/>
        <v/>
      </c>
      <c r="F69" s="349" t="b">
        <f t="shared" si="1"/>
        <v>0</v>
      </c>
      <c r="G69" s="350">
        <f t="shared" si="2"/>
        <v>1</v>
      </c>
      <c r="H69" s="382" t="str">
        <f t="shared" si="3"/>
        <v/>
      </c>
      <c r="I69" s="382" t="str">
        <f t="shared" si="4"/>
        <v/>
      </c>
    </row>
    <row r="70" spans="1:9">
      <c r="A70" s="37">
        <v>61</v>
      </c>
      <c r="B70" s="6"/>
      <c r="C70" s="6"/>
      <c r="D70" s="216"/>
      <c r="E70" s="16" t="str">
        <f t="shared" si="0"/>
        <v/>
      </c>
      <c r="F70" s="349" t="b">
        <f t="shared" si="1"/>
        <v>0</v>
      </c>
      <c r="G70" s="350">
        <f t="shared" si="2"/>
        <v>1</v>
      </c>
      <c r="H70" s="382" t="str">
        <f t="shared" si="3"/>
        <v/>
      </c>
      <c r="I70" s="382" t="str">
        <f t="shared" si="4"/>
        <v/>
      </c>
    </row>
    <row r="71" spans="1:9">
      <c r="A71" s="37">
        <v>62</v>
      </c>
      <c r="B71" s="6"/>
      <c r="C71" s="6"/>
      <c r="D71" s="216"/>
      <c r="E71" s="16" t="str">
        <f t="shared" si="0"/>
        <v/>
      </c>
      <c r="F71" s="349" t="b">
        <f t="shared" si="1"/>
        <v>0</v>
      </c>
      <c r="G71" s="350">
        <f t="shared" si="2"/>
        <v>1</v>
      </c>
      <c r="H71" s="382" t="str">
        <f t="shared" si="3"/>
        <v/>
      </c>
      <c r="I71" s="382" t="str">
        <f t="shared" si="4"/>
        <v/>
      </c>
    </row>
    <row r="72" spans="1:9">
      <c r="A72" s="37">
        <v>63</v>
      </c>
      <c r="B72" s="6"/>
      <c r="C72" s="6"/>
      <c r="D72" s="216"/>
      <c r="E72" s="16" t="str">
        <f t="shared" si="0"/>
        <v/>
      </c>
      <c r="F72" s="349" t="b">
        <f t="shared" si="1"/>
        <v>0</v>
      </c>
      <c r="G72" s="350">
        <f t="shared" si="2"/>
        <v>1</v>
      </c>
      <c r="H72" s="382" t="str">
        <f t="shared" si="3"/>
        <v/>
      </c>
      <c r="I72" s="382" t="str">
        <f t="shared" si="4"/>
        <v/>
      </c>
    </row>
    <row r="73" spans="1:9">
      <c r="A73" s="37">
        <v>64</v>
      </c>
      <c r="B73" s="6"/>
      <c r="C73" s="6"/>
      <c r="D73" s="216"/>
      <c r="E73" s="16" t="str">
        <f t="shared" si="0"/>
        <v/>
      </c>
      <c r="F73" s="349" t="b">
        <f t="shared" si="1"/>
        <v>0</v>
      </c>
      <c r="G73" s="350">
        <f t="shared" si="2"/>
        <v>1</v>
      </c>
      <c r="H73" s="382" t="str">
        <f t="shared" si="3"/>
        <v/>
      </c>
      <c r="I73" s="382" t="str">
        <f t="shared" si="4"/>
        <v/>
      </c>
    </row>
    <row r="74" spans="1:9">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c r="A75" s="37">
        <v>66</v>
      </c>
      <c r="B75" s="6"/>
      <c r="C75" s="6"/>
      <c r="D75" s="216"/>
      <c r="E75" s="16" t="str">
        <f t="shared" si="5"/>
        <v/>
      </c>
      <c r="F75" s="349" t="b">
        <f t="shared" si="6"/>
        <v>0</v>
      </c>
      <c r="G75" s="350">
        <f t="shared" si="7"/>
        <v>1</v>
      </c>
      <c r="H75" s="382" t="str">
        <f t="shared" si="8"/>
        <v/>
      </c>
      <c r="I75" s="382" t="str">
        <f t="shared" si="9"/>
        <v/>
      </c>
    </row>
    <row r="76" spans="1:9">
      <c r="A76" s="37">
        <v>67</v>
      </c>
      <c r="B76" s="6"/>
      <c r="C76" s="6"/>
      <c r="D76" s="216"/>
      <c r="E76" s="16" t="str">
        <f t="shared" si="5"/>
        <v/>
      </c>
      <c r="F76" s="349" t="b">
        <f t="shared" si="6"/>
        <v>0</v>
      </c>
      <c r="G76" s="350">
        <f t="shared" si="7"/>
        <v>1</v>
      </c>
      <c r="H76" s="382" t="str">
        <f t="shared" si="8"/>
        <v/>
      </c>
      <c r="I76" s="382" t="str">
        <f t="shared" si="9"/>
        <v/>
      </c>
    </row>
    <row r="77" spans="1:9">
      <c r="A77" s="37">
        <v>68</v>
      </c>
      <c r="B77" s="6"/>
      <c r="C77" s="6"/>
      <c r="D77" s="216"/>
      <c r="E77" s="16" t="str">
        <f t="shared" si="5"/>
        <v/>
      </c>
      <c r="F77" s="349" t="b">
        <f t="shared" si="6"/>
        <v>0</v>
      </c>
      <c r="G77" s="350">
        <f t="shared" si="7"/>
        <v>1</v>
      </c>
      <c r="H77" s="382" t="str">
        <f t="shared" si="8"/>
        <v/>
      </c>
      <c r="I77" s="382" t="str">
        <f t="shared" si="9"/>
        <v/>
      </c>
    </row>
    <row r="78" spans="1:9">
      <c r="A78" s="37">
        <v>69</v>
      </c>
      <c r="B78" s="6"/>
      <c r="C78" s="6"/>
      <c r="D78" s="216"/>
      <c r="E78" s="16" t="str">
        <f t="shared" si="5"/>
        <v/>
      </c>
      <c r="F78" s="349" t="b">
        <f t="shared" si="6"/>
        <v>0</v>
      </c>
      <c r="G78" s="350">
        <f t="shared" si="7"/>
        <v>1</v>
      </c>
      <c r="H78" s="382" t="str">
        <f t="shared" si="8"/>
        <v/>
      </c>
      <c r="I78" s="382" t="str">
        <f t="shared" si="9"/>
        <v/>
      </c>
    </row>
    <row r="79" spans="1:9">
      <c r="A79" s="37">
        <v>70</v>
      </c>
      <c r="B79" s="6"/>
      <c r="C79" s="6"/>
      <c r="D79" s="216"/>
      <c r="E79" s="16" t="str">
        <f t="shared" si="5"/>
        <v/>
      </c>
      <c r="F79" s="349" t="b">
        <f t="shared" si="6"/>
        <v>0</v>
      </c>
      <c r="G79" s="350">
        <f t="shared" si="7"/>
        <v>1</v>
      </c>
      <c r="H79" s="382" t="str">
        <f t="shared" si="8"/>
        <v/>
      </c>
      <c r="I79" s="382" t="str">
        <f t="shared" si="9"/>
        <v/>
      </c>
    </row>
    <row r="80" spans="1:9">
      <c r="A80" s="37">
        <v>71</v>
      </c>
      <c r="B80" s="6"/>
      <c r="C80" s="6"/>
      <c r="D80" s="216"/>
      <c r="E80" s="16" t="str">
        <f t="shared" si="5"/>
        <v/>
      </c>
      <c r="F80" s="349" t="b">
        <f t="shared" si="6"/>
        <v>0</v>
      </c>
      <c r="G80" s="350">
        <f t="shared" si="7"/>
        <v>1</v>
      </c>
      <c r="H80" s="382" t="str">
        <f t="shared" si="8"/>
        <v/>
      </c>
      <c r="I80" s="382" t="str">
        <f t="shared" si="9"/>
        <v/>
      </c>
    </row>
    <row r="81" spans="1:9">
      <c r="A81" s="37">
        <v>72</v>
      </c>
      <c r="B81" s="6"/>
      <c r="C81" s="6"/>
      <c r="D81" s="216"/>
      <c r="E81" s="16" t="str">
        <f t="shared" si="5"/>
        <v/>
      </c>
      <c r="F81" s="349" t="b">
        <f t="shared" si="6"/>
        <v>0</v>
      </c>
      <c r="G81" s="350">
        <f t="shared" si="7"/>
        <v>1</v>
      </c>
      <c r="H81" s="382" t="str">
        <f t="shared" si="8"/>
        <v/>
      </c>
      <c r="I81" s="382" t="str">
        <f t="shared" si="9"/>
        <v/>
      </c>
    </row>
    <row r="82" spans="1:9">
      <c r="A82" s="37">
        <v>73</v>
      </c>
      <c r="B82" s="6"/>
      <c r="C82" s="6"/>
      <c r="D82" s="216"/>
      <c r="E82" s="16" t="str">
        <f t="shared" si="5"/>
        <v/>
      </c>
      <c r="F82" s="349" t="b">
        <f t="shared" si="6"/>
        <v>0</v>
      </c>
      <c r="G82" s="350">
        <f t="shared" si="7"/>
        <v>1</v>
      </c>
      <c r="H82" s="382" t="str">
        <f t="shared" si="8"/>
        <v/>
      </c>
      <c r="I82" s="382" t="str">
        <f t="shared" si="9"/>
        <v/>
      </c>
    </row>
    <row r="83" spans="1:9">
      <c r="A83" s="37">
        <v>74</v>
      </c>
      <c r="B83" s="6"/>
      <c r="C83" s="6"/>
      <c r="D83" s="216"/>
      <c r="E83" s="16" t="str">
        <f t="shared" si="5"/>
        <v/>
      </c>
      <c r="F83" s="349" t="b">
        <f t="shared" si="6"/>
        <v>0</v>
      </c>
      <c r="G83" s="350">
        <f t="shared" si="7"/>
        <v>1</v>
      </c>
      <c r="H83" s="382" t="str">
        <f t="shared" si="8"/>
        <v/>
      </c>
      <c r="I83" s="382" t="str">
        <f t="shared" si="9"/>
        <v/>
      </c>
    </row>
    <row r="84" spans="1:9">
      <c r="A84" s="37">
        <v>75</v>
      </c>
      <c r="B84" s="6"/>
      <c r="C84" s="6"/>
      <c r="D84" s="216"/>
      <c r="E84" s="16" t="str">
        <f t="shared" si="5"/>
        <v/>
      </c>
      <c r="F84" s="349" t="b">
        <f t="shared" si="6"/>
        <v>0</v>
      </c>
      <c r="G84" s="350">
        <f t="shared" si="7"/>
        <v>1</v>
      </c>
      <c r="H84" s="382" t="str">
        <f t="shared" si="8"/>
        <v/>
      </c>
      <c r="I84" s="382" t="str">
        <f t="shared" si="9"/>
        <v/>
      </c>
    </row>
    <row r="85" spans="1:9">
      <c r="A85" s="37">
        <v>76</v>
      </c>
      <c r="B85" s="6"/>
      <c r="C85" s="6"/>
      <c r="D85" s="216"/>
      <c r="E85" s="16" t="str">
        <f t="shared" si="5"/>
        <v/>
      </c>
      <c r="F85" s="349" t="b">
        <f t="shared" si="6"/>
        <v>0</v>
      </c>
      <c r="G85" s="350">
        <f t="shared" si="7"/>
        <v>1</v>
      </c>
      <c r="H85" s="382" t="str">
        <f t="shared" si="8"/>
        <v/>
      </c>
      <c r="I85" s="382" t="str">
        <f t="shared" si="9"/>
        <v/>
      </c>
    </row>
    <row r="86" spans="1:9">
      <c r="A86" s="37">
        <v>77</v>
      </c>
      <c r="B86" s="6"/>
      <c r="C86" s="6"/>
      <c r="D86" s="216"/>
      <c r="E86" s="16" t="str">
        <f t="shared" si="5"/>
        <v/>
      </c>
      <c r="F86" s="349" t="b">
        <f t="shared" si="6"/>
        <v>0</v>
      </c>
      <c r="G86" s="350">
        <f t="shared" si="7"/>
        <v>1</v>
      </c>
      <c r="H86" s="382" t="str">
        <f t="shared" si="8"/>
        <v/>
      </c>
      <c r="I86" s="382" t="str">
        <f t="shared" si="9"/>
        <v/>
      </c>
    </row>
    <row r="87" spans="1:9">
      <c r="A87" s="37">
        <v>78</v>
      </c>
      <c r="B87" s="6"/>
      <c r="C87" s="6"/>
      <c r="D87" s="216"/>
      <c r="E87" s="16" t="str">
        <f t="shared" si="5"/>
        <v/>
      </c>
      <c r="F87" s="349" t="b">
        <f t="shared" si="6"/>
        <v>0</v>
      </c>
      <c r="G87" s="350">
        <f t="shared" si="7"/>
        <v>1</v>
      </c>
      <c r="H87" s="382" t="str">
        <f t="shared" si="8"/>
        <v/>
      </c>
      <c r="I87" s="382" t="str">
        <f t="shared" si="9"/>
        <v/>
      </c>
    </row>
    <row r="88" spans="1:9">
      <c r="A88" s="37">
        <v>79</v>
      </c>
      <c r="B88" s="6"/>
      <c r="C88" s="6"/>
      <c r="D88" s="216"/>
      <c r="E88" s="16" t="str">
        <f t="shared" si="5"/>
        <v/>
      </c>
      <c r="F88" s="349" t="b">
        <f t="shared" si="6"/>
        <v>0</v>
      </c>
      <c r="G88" s="350">
        <f t="shared" si="7"/>
        <v>1</v>
      </c>
      <c r="H88" s="382" t="str">
        <f t="shared" si="8"/>
        <v/>
      </c>
      <c r="I88" s="382" t="str">
        <f t="shared" si="9"/>
        <v/>
      </c>
    </row>
    <row r="89" spans="1:9">
      <c r="A89" s="37">
        <v>80</v>
      </c>
      <c r="B89" s="6"/>
      <c r="C89" s="6"/>
      <c r="D89" s="216"/>
      <c r="E89" s="16" t="str">
        <f t="shared" si="5"/>
        <v/>
      </c>
      <c r="F89" s="349" t="b">
        <f t="shared" si="6"/>
        <v>0</v>
      </c>
      <c r="G89" s="350">
        <f t="shared" si="7"/>
        <v>1</v>
      </c>
      <c r="H89" s="382" t="str">
        <f t="shared" si="8"/>
        <v/>
      </c>
      <c r="I89" s="382" t="str">
        <f t="shared" si="9"/>
        <v/>
      </c>
    </row>
    <row r="90" spans="1:9">
      <c r="A90" s="37">
        <v>81</v>
      </c>
      <c r="B90" s="6"/>
      <c r="C90" s="6"/>
      <c r="D90" s="216"/>
      <c r="E90" s="16" t="str">
        <f t="shared" si="5"/>
        <v/>
      </c>
      <c r="F90" s="349" t="b">
        <f t="shared" si="6"/>
        <v>0</v>
      </c>
      <c r="G90" s="350">
        <f t="shared" si="7"/>
        <v>1</v>
      </c>
      <c r="H90" s="382" t="str">
        <f t="shared" si="8"/>
        <v/>
      </c>
      <c r="I90" s="382" t="str">
        <f t="shared" si="9"/>
        <v/>
      </c>
    </row>
    <row r="91" spans="1:9">
      <c r="A91" s="37">
        <v>82</v>
      </c>
      <c r="B91" s="6"/>
      <c r="C91" s="6"/>
      <c r="D91" s="216"/>
      <c r="E91" s="16" t="str">
        <f t="shared" si="5"/>
        <v/>
      </c>
      <c r="F91" s="349" t="b">
        <f t="shared" si="6"/>
        <v>0</v>
      </c>
      <c r="G91" s="350">
        <f t="shared" si="7"/>
        <v>1</v>
      </c>
      <c r="H91" s="382" t="str">
        <f t="shared" si="8"/>
        <v/>
      </c>
      <c r="I91" s="382" t="str">
        <f t="shared" si="9"/>
        <v/>
      </c>
    </row>
    <row r="92" spans="1:9">
      <c r="A92" s="37">
        <v>83</v>
      </c>
      <c r="B92" s="6"/>
      <c r="C92" s="6"/>
      <c r="D92" s="216"/>
      <c r="E92" s="16" t="str">
        <f t="shared" si="5"/>
        <v/>
      </c>
      <c r="F92" s="349" t="b">
        <f t="shared" si="6"/>
        <v>0</v>
      </c>
      <c r="G92" s="350">
        <f t="shared" si="7"/>
        <v>1</v>
      </c>
      <c r="H92" s="382" t="str">
        <f t="shared" si="8"/>
        <v/>
      </c>
      <c r="I92" s="382" t="str">
        <f t="shared" si="9"/>
        <v/>
      </c>
    </row>
    <row r="93" spans="1:9">
      <c r="A93" s="37">
        <v>84</v>
      </c>
      <c r="B93" s="6"/>
      <c r="C93" s="6"/>
      <c r="D93" s="216"/>
      <c r="E93" s="16" t="str">
        <f t="shared" si="5"/>
        <v/>
      </c>
      <c r="F93" s="349" t="b">
        <f t="shared" si="6"/>
        <v>0</v>
      </c>
      <c r="G93" s="350">
        <f t="shared" si="7"/>
        <v>1</v>
      </c>
      <c r="H93" s="382" t="str">
        <f t="shared" si="8"/>
        <v/>
      </c>
      <c r="I93" s="382" t="str">
        <f t="shared" si="9"/>
        <v/>
      </c>
    </row>
    <row r="94" spans="1:9">
      <c r="A94" s="37">
        <v>85</v>
      </c>
      <c r="B94" s="6"/>
      <c r="C94" s="6"/>
      <c r="D94" s="216"/>
      <c r="E94" s="16" t="str">
        <f t="shared" si="5"/>
        <v/>
      </c>
      <c r="F94" s="349" t="b">
        <f t="shared" si="6"/>
        <v>0</v>
      </c>
      <c r="G94" s="350">
        <f t="shared" si="7"/>
        <v>1</v>
      </c>
      <c r="H94" s="382" t="str">
        <f t="shared" si="8"/>
        <v/>
      </c>
      <c r="I94" s="382" t="str">
        <f t="shared" si="9"/>
        <v/>
      </c>
    </row>
    <row r="95" spans="1:9">
      <c r="A95" s="37">
        <v>86</v>
      </c>
      <c r="B95" s="6"/>
      <c r="C95" s="6"/>
      <c r="D95" s="216"/>
      <c r="E95" s="16" t="str">
        <f t="shared" si="5"/>
        <v/>
      </c>
      <c r="F95" s="349" t="b">
        <f t="shared" si="6"/>
        <v>0</v>
      </c>
      <c r="G95" s="350">
        <f t="shared" si="7"/>
        <v>1</v>
      </c>
      <c r="H95" s="382" t="str">
        <f t="shared" si="8"/>
        <v/>
      </c>
      <c r="I95" s="382" t="str">
        <f t="shared" si="9"/>
        <v/>
      </c>
    </row>
    <row r="96" spans="1:9">
      <c r="A96" s="37">
        <v>87</v>
      </c>
      <c r="B96" s="6"/>
      <c r="C96" s="6"/>
      <c r="D96" s="216"/>
      <c r="E96" s="16" t="str">
        <f t="shared" si="5"/>
        <v/>
      </c>
      <c r="F96" s="349" t="b">
        <f t="shared" si="6"/>
        <v>0</v>
      </c>
      <c r="G96" s="350">
        <f t="shared" si="7"/>
        <v>1</v>
      </c>
      <c r="H96" s="382" t="str">
        <f t="shared" si="8"/>
        <v/>
      </c>
      <c r="I96" s="382" t="str">
        <f t="shared" si="9"/>
        <v/>
      </c>
    </row>
    <row r="97" spans="1:9">
      <c r="A97" s="37">
        <v>88</v>
      </c>
      <c r="B97" s="6"/>
      <c r="C97" s="6"/>
      <c r="D97" s="216"/>
      <c r="E97" s="16" t="str">
        <f t="shared" si="5"/>
        <v/>
      </c>
      <c r="F97" s="349" t="b">
        <f t="shared" si="6"/>
        <v>0</v>
      </c>
      <c r="G97" s="350">
        <f t="shared" si="7"/>
        <v>1</v>
      </c>
      <c r="H97" s="382" t="str">
        <f t="shared" si="8"/>
        <v/>
      </c>
      <c r="I97" s="382" t="str">
        <f t="shared" si="9"/>
        <v/>
      </c>
    </row>
    <row r="98" spans="1:9">
      <c r="A98" s="37">
        <v>89</v>
      </c>
      <c r="B98" s="6"/>
      <c r="C98" s="6"/>
      <c r="D98" s="216"/>
      <c r="E98" s="16" t="str">
        <f t="shared" si="5"/>
        <v/>
      </c>
      <c r="F98" s="349" t="b">
        <f t="shared" si="6"/>
        <v>0</v>
      </c>
      <c r="G98" s="350">
        <f t="shared" si="7"/>
        <v>1</v>
      </c>
      <c r="H98" s="382" t="str">
        <f t="shared" si="8"/>
        <v/>
      </c>
      <c r="I98" s="382" t="str">
        <f t="shared" si="9"/>
        <v/>
      </c>
    </row>
    <row r="99" spans="1:9">
      <c r="A99" s="37">
        <v>90</v>
      </c>
      <c r="B99" s="6"/>
      <c r="C99" s="6"/>
      <c r="D99" s="216"/>
      <c r="E99" s="16" t="str">
        <f t="shared" si="5"/>
        <v/>
      </c>
      <c r="F99" s="349" t="b">
        <f t="shared" si="6"/>
        <v>0</v>
      </c>
      <c r="G99" s="350">
        <f t="shared" si="7"/>
        <v>1</v>
      </c>
      <c r="H99" s="382" t="str">
        <f t="shared" si="8"/>
        <v/>
      </c>
      <c r="I99" s="382" t="str">
        <f t="shared" si="9"/>
        <v/>
      </c>
    </row>
    <row r="100" spans="1:9">
      <c r="A100" s="37">
        <v>91</v>
      </c>
      <c r="B100" s="6"/>
      <c r="C100" s="6"/>
      <c r="D100" s="216"/>
      <c r="E100" s="16" t="str">
        <f t="shared" si="5"/>
        <v/>
      </c>
      <c r="F100" s="349" t="b">
        <f t="shared" si="6"/>
        <v>0</v>
      </c>
      <c r="G100" s="350">
        <f t="shared" si="7"/>
        <v>1</v>
      </c>
      <c r="H100" s="382" t="str">
        <f t="shared" si="8"/>
        <v/>
      </c>
      <c r="I100" s="382" t="str">
        <f t="shared" si="9"/>
        <v/>
      </c>
    </row>
    <row r="101" spans="1:9">
      <c r="A101" s="37">
        <v>92</v>
      </c>
      <c r="B101" s="6"/>
      <c r="C101" s="6"/>
      <c r="D101" s="216"/>
      <c r="E101" s="16" t="str">
        <f t="shared" si="5"/>
        <v/>
      </c>
      <c r="F101" s="349" t="b">
        <f t="shared" si="6"/>
        <v>0</v>
      </c>
      <c r="G101" s="350">
        <f t="shared" si="7"/>
        <v>1</v>
      </c>
      <c r="H101" s="382" t="str">
        <f t="shared" si="8"/>
        <v/>
      </c>
      <c r="I101" s="382" t="str">
        <f t="shared" si="9"/>
        <v/>
      </c>
    </row>
    <row r="102" spans="1:9">
      <c r="A102" s="37">
        <v>93</v>
      </c>
      <c r="B102" s="6"/>
      <c r="C102" s="6"/>
      <c r="D102" s="216"/>
      <c r="E102" s="16" t="str">
        <f t="shared" si="5"/>
        <v/>
      </c>
      <c r="F102" s="349" t="b">
        <f t="shared" si="6"/>
        <v>0</v>
      </c>
      <c r="G102" s="350">
        <f t="shared" si="7"/>
        <v>1</v>
      </c>
      <c r="H102" s="382" t="str">
        <f t="shared" si="8"/>
        <v/>
      </c>
      <c r="I102" s="382" t="str">
        <f t="shared" si="9"/>
        <v/>
      </c>
    </row>
    <row r="103" spans="1:9">
      <c r="A103" s="37">
        <v>94</v>
      </c>
      <c r="B103" s="6"/>
      <c r="C103" s="6"/>
      <c r="D103" s="216"/>
      <c r="E103" s="16" t="str">
        <f t="shared" si="5"/>
        <v/>
      </c>
      <c r="F103" s="349" t="b">
        <f t="shared" si="6"/>
        <v>0</v>
      </c>
      <c r="G103" s="350">
        <f t="shared" si="7"/>
        <v>1</v>
      </c>
      <c r="H103" s="382" t="str">
        <f t="shared" si="8"/>
        <v/>
      </c>
      <c r="I103" s="382" t="str">
        <f t="shared" si="9"/>
        <v/>
      </c>
    </row>
    <row r="104" spans="1:9">
      <c r="A104" s="37">
        <v>95</v>
      </c>
      <c r="B104" s="6"/>
      <c r="C104" s="6"/>
      <c r="D104" s="216"/>
      <c r="E104" s="16" t="str">
        <f t="shared" si="5"/>
        <v/>
      </c>
      <c r="F104" s="349" t="b">
        <f t="shared" si="6"/>
        <v>0</v>
      </c>
      <c r="G104" s="350">
        <f t="shared" si="7"/>
        <v>1</v>
      </c>
      <c r="H104" s="382" t="str">
        <f t="shared" si="8"/>
        <v/>
      </c>
      <c r="I104" s="382" t="str">
        <f t="shared" si="9"/>
        <v/>
      </c>
    </row>
    <row r="105" spans="1:9">
      <c r="A105" s="37">
        <v>96</v>
      </c>
      <c r="B105" s="6"/>
      <c r="C105" s="6"/>
      <c r="D105" s="216"/>
      <c r="E105" s="16" t="str">
        <f t="shared" si="5"/>
        <v/>
      </c>
      <c r="F105" s="349" t="b">
        <f t="shared" si="6"/>
        <v>0</v>
      </c>
      <c r="G105" s="350">
        <f t="shared" si="7"/>
        <v>1</v>
      </c>
      <c r="H105" s="382" t="str">
        <f t="shared" si="8"/>
        <v/>
      </c>
      <c r="I105" s="382" t="str">
        <f t="shared" si="9"/>
        <v/>
      </c>
    </row>
    <row r="106" spans="1:9">
      <c r="A106" s="37">
        <v>97</v>
      </c>
      <c r="B106" s="6"/>
      <c r="C106" s="6"/>
      <c r="D106" s="216"/>
      <c r="E106" s="16" t="str">
        <f t="shared" si="5"/>
        <v/>
      </c>
      <c r="F106" s="349" t="b">
        <f t="shared" si="6"/>
        <v>0</v>
      </c>
      <c r="G106" s="350">
        <f t="shared" si="7"/>
        <v>1</v>
      </c>
      <c r="H106" s="382" t="str">
        <f t="shared" si="8"/>
        <v/>
      </c>
      <c r="I106" s="382" t="str">
        <f t="shared" si="9"/>
        <v/>
      </c>
    </row>
    <row r="107" spans="1:9">
      <c r="A107" s="37">
        <v>98</v>
      </c>
      <c r="B107" s="6"/>
      <c r="C107" s="6"/>
      <c r="D107" s="216"/>
      <c r="E107" s="16" t="str">
        <f t="shared" si="5"/>
        <v/>
      </c>
      <c r="F107" s="349" t="b">
        <f t="shared" si="6"/>
        <v>0</v>
      </c>
      <c r="G107" s="350">
        <f t="shared" si="7"/>
        <v>1</v>
      </c>
      <c r="H107" s="382" t="str">
        <f t="shared" si="8"/>
        <v/>
      </c>
      <c r="I107" s="382" t="str">
        <f t="shared" si="9"/>
        <v/>
      </c>
    </row>
    <row r="108" spans="1:9">
      <c r="A108" s="143">
        <v>99</v>
      </c>
      <c r="B108" s="6"/>
      <c r="C108" s="6"/>
      <c r="D108" s="216"/>
      <c r="E108" s="16" t="str">
        <f t="shared" si="5"/>
        <v/>
      </c>
      <c r="F108" s="349" t="b">
        <f t="shared" si="6"/>
        <v>0</v>
      </c>
      <c r="G108" s="350">
        <f t="shared" si="7"/>
        <v>1</v>
      </c>
      <c r="H108" s="382" t="str">
        <f t="shared" si="8"/>
        <v/>
      </c>
      <c r="I108" s="382" t="str">
        <f t="shared" si="9"/>
        <v/>
      </c>
    </row>
    <row r="109" spans="1:9">
      <c r="A109" s="143">
        <v>100</v>
      </c>
      <c r="B109" s="144"/>
      <c r="C109" s="144"/>
      <c r="D109" s="146"/>
      <c r="E109" s="16" t="str">
        <f t="shared" si="5"/>
        <v/>
      </c>
      <c r="H109" s="382" t="str">
        <f t="shared" si="8"/>
        <v/>
      </c>
      <c r="I109" s="382" t="str">
        <f t="shared" si="9"/>
        <v/>
      </c>
    </row>
    <row r="110" spans="1:9">
      <c r="A110" s="143">
        <v>101</v>
      </c>
      <c r="B110" s="144"/>
      <c r="C110" s="144"/>
      <c r="D110" s="146"/>
      <c r="E110" s="16" t="str">
        <f t="shared" si="5"/>
        <v/>
      </c>
      <c r="H110" s="382" t="str">
        <f t="shared" si="8"/>
        <v/>
      </c>
      <c r="I110" s="382" t="str">
        <f t="shared" si="9"/>
        <v/>
      </c>
    </row>
    <row r="111" spans="1:9">
      <c r="A111" s="143">
        <v>102</v>
      </c>
      <c r="B111" s="144"/>
      <c r="C111" s="144"/>
      <c r="D111" s="146"/>
      <c r="E111" s="16" t="str">
        <f t="shared" si="5"/>
        <v/>
      </c>
      <c r="H111" s="382" t="str">
        <f t="shared" si="8"/>
        <v/>
      </c>
      <c r="I111" s="382" t="str">
        <f t="shared" si="9"/>
        <v/>
      </c>
    </row>
    <row r="112" spans="1:9">
      <c r="A112" s="143">
        <v>103</v>
      </c>
      <c r="B112" s="144"/>
      <c r="C112" s="144"/>
      <c r="D112" s="146"/>
      <c r="E112" s="16" t="str">
        <f t="shared" si="5"/>
        <v/>
      </c>
      <c r="H112" s="382" t="str">
        <f t="shared" si="8"/>
        <v/>
      </c>
      <c r="I112" s="382" t="str">
        <f t="shared" si="9"/>
        <v/>
      </c>
    </row>
    <row r="113" spans="1:9">
      <c r="A113" s="143">
        <v>104</v>
      </c>
      <c r="B113" s="144"/>
      <c r="C113" s="144"/>
      <c r="D113" s="146"/>
      <c r="E113" s="16" t="str">
        <f t="shared" si="5"/>
        <v/>
      </c>
      <c r="H113" s="382" t="str">
        <f t="shared" si="8"/>
        <v/>
      </c>
      <c r="I113" s="382" t="str">
        <f t="shared" si="9"/>
        <v/>
      </c>
    </row>
    <row r="114" spans="1:9">
      <c r="A114" s="143">
        <v>105</v>
      </c>
      <c r="B114" s="144"/>
      <c r="C114" s="144"/>
      <c r="D114" s="146"/>
      <c r="E114" s="16" t="str">
        <f t="shared" si="5"/>
        <v/>
      </c>
      <c r="H114" s="382" t="str">
        <f t="shared" si="8"/>
        <v/>
      </c>
      <c r="I114" s="382" t="str">
        <f t="shared" si="9"/>
        <v/>
      </c>
    </row>
    <row r="115" spans="1:9">
      <c r="A115" s="143">
        <v>106</v>
      </c>
      <c r="B115" s="144"/>
      <c r="C115" s="144"/>
      <c r="D115" s="146"/>
      <c r="E115" s="16" t="str">
        <f t="shared" si="5"/>
        <v/>
      </c>
      <c r="H115" s="382" t="str">
        <f t="shared" si="8"/>
        <v/>
      </c>
      <c r="I115" s="382" t="str">
        <f t="shared" si="9"/>
        <v/>
      </c>
    </row>
    <row r="116" spans="1:9">
      <c r="A116" s="143">
        <v>107</v>
      </c>
      <c r="B116" s="144"/>
      <c r="C116" s="144"/>
      <c r="D116" s="146"/>
      <c r="E116" s="16" t="str">
        <f t="shared" si="5"/>
        <v/>
      </c>
      <c r="H116" s="382" t="str">
        <f t="shared" si="8"/>
        <v/>
      </c>
      <c r="I116" s="382" t="str">
        <f t="shared" si="9"/>
        <v/>
      </c>
    </row>
    <row r="117" spans="1:9">
      <c r="A117" s="143">
        <v>108</v>
      </c>
      <c r="B117" s="144"/>
      <c r="C117" s="144"/>
      <c r="D117" s="146"/>
      <c r="E117" s="16" t="str">
        <f t="shared" si="5"/>
        <v/>
      </c>
      <c r="H117" s="382" t="str">
        <f t="shared" si="8"/>
        <v/>
      </c>
      <c r="I117" s="382" t="str">
        <f t="shared" si="9"/>
        <v/>
      </c>
    </row>
    <row r="118" spans="1:9">
      <c r="A118" s="143">
        <v>109</v>
      </c>
      <c r="B118" s="144"/>
      <c r="C118" s="144"/>
      <c r="D118" s="146"/>
      <c r="E118" s="16" t="str">
        <f t="shared" si="5"/>
        <v/>
      </c>
      <c r="H118" s="382" t="str">
        <f t="shared" si="8"/>
        <v/>
      </c>
      <c r="I118" s="382" t="str">
        <f t="shared" si="9"/>
        <v/>
      </c>
    </row>
    <row r="119" spans="1:9">
      <c r="A119" s="143">
        <v>110</v>
      </c>
      <c r="B119" s="144"/>
      <c r="C119" s="144"/>
      <c r="D119" s="146"/>
      <c r="E119" s="16" t="str">
        <f t="shared" si="5"/>
        <v/>
      </c>
      <c r="H119" s="382" t="str">
        <f t="shared" si="8"/>
        <v/>
      </c>
      <c r="I119" s="382" t="str">
        <f t="shared" si="9"/>
        <v/>
      </c>
    </row>
    <row r="120" spans="1:9">
      <c r="A120" s="143">
        <v>111</v>
      </c>
      <c r="B120" s="144"/>
      <c r="C120" s="144"/>
      <c r="D120" s="146"/>
      <c r="E120" s="16" t="str">
        <f t="shared" si="5"/>
        <v/>
      </c>
      <c r="H120" s="382" t="str">
        <f t="shared" si="8"/>
        <v/>
      </c>
      <c r="I120" s="382" t="str">
        <f t="shared" si="9"/>
        <v/>
      </c>
    </row>
    <row r="121" spans="1:9">
      <c r="A121" s="143">
        <v>112</v>
      </c>
      <c r="B121" s="144"/>
      <c r="C121" s="144"/>
      <c r="D121" s="146"/>
      <c r="E121" s="16" t="str">
        <f t="shared" si="5"/>
        <v/>
      </c>
      <c r="H121" s="382" t="str">
        <f t="shared" si="8"/>
        <v/>
      </c>
      <c r="I121" s="382" t="str">
        <f t="shared" si="9"/>
        <v/>
      </c>
    </row>
    <row r="122" spans="1:9">
      <c r="A122" s="143">
        <v>113</v>
      </c>
      <c r="B122" s="144"/>
      <c r="C122" s="144"/>
      <c r="D122" s="146"/>
      <c r="E122" s="16" t="str">
        <f t="shared" si="5"/>
        <v/>
      </c>
      <c r="H122" s="382" t="str">
        <f t="shared" si="8"/>
        <v/>
      </c>
      <c r="I122" s="382" t="str">
        <f t="shared" si="9"/>
        <v/>
      </c>
    </row>
    <row r="123" spans="1:9">
      <c r="A123" s="143">
        <v>114</v>
      </c>
      <c r="B123" s="144"/>
      <c r="C123" s="144"/>
      <c r="D123" s="146"/>
      <c r="E123" s="16" t="str">
        <f t="shared" si="5"/>
        <v/>
      </c>
      <c r="H123" s="382" t="str">
        <f t="shared" si="8"/>
        <v/>
      </c>
      <c r="I123" s="382" t="str">
        <f t="shared" si="9"/>
        <v/>
      </c>
    </row>
    <row r="124" spans="1:9">
      <c r="A124" s="143">
        <v>115</v>
      </c>
      <c r="B124" s="144"/>
      <c r="C124" s="144"/>
      <c r="D124" s="146"/>
      <c r="E124" s="16" t="str">
        <f t="shared" si="5"/>
        <v/>
      </c>
      <c r="H124" s="382" t="str">
        <f t="shared" si="8"/>
        <v/>
      </c>
      <c r="I124" s="382" t="str">
        <f t="shared" si="9"/>
        <v/>
      </c>
    </row>
    <row r="125" spans="1:9">
      <c r="A125" s="143">
        <v>116</v>
      </c>
      <c r="B125" s="144"/>
      <c r="C125" s="144"/>
      <c r="D125" s="146"/>
      <c r="E125" s="16" t="str">
        <f t="shared" si="5"/>
        <v/>
      </c>
      <c r="H125" s="382" t="str">
        <f t="shared" si="8"/>
        <v/>
      </c>
      <c r="I125" s="382" t="str">
        <f t="shared" si="9"/>
        <v/>
      </c>
    </row>
    <row r="126" spans="1:9">
      <c r="A126" s="143">
        <v>117</v>
      </c>
      <c r="B126" s="144"/>
      <c r="C126" s="144"/>
      <c r="D126" s="146"/>
      <c r="E126" s="16" t="str">
        <f t="shared" si="5"/>
        <v/>
      </c>
      <c r="H126" s="382" t="str">
        <f t="shared" si="8"/>
        <v/>
      </c>
      <c r="I126" s="382" t="str">
        <f t="shared" si="9"/>
        <v/>
      </c>
    </row>
    <row r="127" spans="1:9">
      <c r="A127" s="143">
        <v>118</v>
      </c>
      <c r="B127" s="144"/>
      <c r="C127" s="144"/>
      <c r="D127" s="146"/>
      <c r="E127" s="16" t="str">
        <f t="shared" si="5"/>
        <v/>
      </c>
      <c r="H127" s="382" t="str">
        <f t="shared" si="8"/>
        <v/>
      </c>
      <c r="I127" s="382" t="str">
        <f t="shared" si="9"/>
        <v/>
      </c>
    </row>
    <row r="128" spans="1:9">
      <c r="A128" s="143">
        <v>119</v>
      </c>
      <c r="B128" s="144"/>
      <c r="C128" s="144"/>
      <c r="D128" s="146"/>
      <c r="E128" s="16" t="str">
        <f t="shared" si="5"/>
        <v/>
      </c>
      <c r="H128" s="382" t="str">
        <f t="shared" si="8"/>
        <v/>
      </c>
      <c r="I128" s="382" t="str">
        <f t="shared" si="9"/>
        <v/>
      </c>
    </row>
    <row r="129" spans="1:9">
      <c r="A129" s="143">
        <v>120</v>
      </c>
      <c r="B129" s="144"/>
      <c r="C129" s="144"/>
      <c r="D129" s="146"/>
      <c r="E129" s="16" t="str">
        <f t="shared" si="5"/>
        <v/>
      </c>
      <c r="H129" s="382" t="str">
        <f t="shared" si="8"/>
        <v/>
      </c>
      <c r="I129" s="382" t="str">
        <f t="shared" si="9"/>
        <v/>
      </c>
    </row>
    <row r="130" spans="1:9">
      <c r="A130" s="143">
        <v>121</v>
      </c>
      <c r="B130" s="144"/>
      <c r="C130" s="144"/>
      <c r="D130" s="146"/>
      <c r="E130" s="16" t="str">
        <f t="shared" si="5"/>
        <v/>
      </c>
      <c r="H130" s="382" t="str">
        <f t="shared" si="8"/>
        <v/>
      </c>
      <c r="I130" s="382" t="str">
        <f t="shared" si="9"/>
        <v/>
      </c>
    </row>
    <row r="131" spans="1:9">
      <c r="A131" s="143">
        <v>122</v>
      </c>
      <c r="B131" s="144"/>
      <c r="C131" s="144"/>
      <c r="D131" s="146"/>
      <c r="E131" s="16" t="str">
        <f t="shared" si="5"/>
        <v/>
      </c>
      <c r="H131" s="382" t="str">
        <f t="shared" si="8"/>
        <v/>
      </c>
      <c r="I131" s="382" t="str">
        <f t="shared" si="9"/>
        <v/>
      </c>
    </row>
    <row r="132" spans="1:9">
      <c r="A132" s="143">
        <v>123</v>
      </c>
      <c r="B132" s="144"/>
      <c r="C132" s="144"/>
      <c r="D132" s="146"/>
      <c r="E132" s="16" t="str">
        <f t="shared" si="5"/>
        <v/>
      </c>
      <c r="H132" s="382" t="str">
        <f t="shared" si="8"/>
        <v/>
      </c>
      <c r="I132" s="382" t="str">
        <f t="shared" si="9"/>
        <v/>
      </c>
    </row>
    <row r="133" spans="1:9">
      <c r="A133" s="143">
        <v>124</v>
      </c>
      <c r="B133" s="144"/>
      <c r="C133" s="144"/>
      <c r="D133" s="146"/>
      <c r="E133" s="16" t="str">
        <f t="shared" si="5"/>
        <v/>
      </c>
      <c r="H133" s="382" t="str">
        <f t="shared" si="8"/>
        <v/>
      </c>
      <c r="I133" s="382" t="str">
        <f t="shared" si="9"/>
        <v/>
      </c>
    </row>
    <row r="134" spans="1:9">
      <c r="A134" s="143">
        <v>125</v>
      </c>
      <c r="B134" s="144"/>
      <c r="C134" s="144"/>
      <c r="D134" s="146"/>
      <c r="E134" s="16" t="str">
        <f t="shared" si="5"/>
        <v/>
      </c>
      <c r="H134" s="382" t="str">
        <f t="shared" si="8"/>
        <v/>
      </c>
      <c r="I134" s="382" t="str">
        <f t="shared" si="9"/>
        <v/>
      </c>
    </row>
    <row r="135" spans="1:9">
      <c r="A135" s="143">
        <v>126</v>
      </c>
      <c r="B135" s="144"/>
      <c r="C135" s="144"/>
      <c r="D135" s="146"/>
      <c r="E135" s="16" t="str">
        <f t="shared" si="5"/>
        <v/>
      </c>
      <c r="H135" s="382" t="str">
        <f t="shared" si="8"/>
        <v/>
      </c>
      <c r="I135" s="382" t="str">
        <f t="shared" si="9"/>
        <v/>
      </c>
    </row>
    <row r="136" spans="1:9">
      <c r="A136" s="143">
        <v>127</v>
      </c>
      <c r="B136" s="144"/>
      <c r="C136" s="144"/>
      <c r="D136" s="146"/>
      <c r="E136" s="16" t="str">
        <f t="shared" si="5"/>
        <v/>
      </c>
      <c r="H136" s="382" t="str">
        <f t="shared" si="8"/>
        <v/>
      </c>
      <c r="I136" s="382" t="str">
        <f t="shared" si="9"/>
        <v/>
      </c>
    </row>
    <row r="137" spans="1:9">
      <c r="A137" s="143">
        <v>128</v>
      </c>
      <c r="B137" s="144"/>
      <c r="C137" s="144"/>
      <c r="D137" s="146"/>
      <c r="E137" s="16" t="str">
        <f t="shared" si="5"/>
        <v/>
      </c>
      <c r="H137" s="382" t="str">
        <f t="shared" si="8"/>
        <v/>
      </c>
      <c r="I137" s="382" t="str">
        <f t="shared" si="9"/>
        <v/>
      </c>
    </row>
    <row r="138" spans="1:9">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c r="A139" s="143">
        <v>130</v>
      </c>
      <c r="B139" s="144"/>
      <c r="C139" s="144"/>
      <c r="D139" s="146"/>
      <c r="E139" s="16" t="str">
        <f t="shared" si="10"/>
        <v/>
      </c>
      <c r="H139" s="382" t="str">
        <f t="shared" si="11"/>
        <v/>
      </c>
      <c r="I139" s="382" t="str">
        <f t="shared" si="12"/>
        <v/>
      </c>
    </row>
    <row r="140" spans="1:9">
      <c r="A140" s="143">
        <v>131</v>
      </c>
      <c r="B140" s="144"/>
      <c r="C140" s="144"/>
      <c r="D140" s="146"/>
      <c r="E140" s="16" t="str">
        <f t="shared" si="10"/>
        <v/>
      </c>
      <c r="H140" s="382" t="str">
        <f t="shared" si="11"/>
        <v/>
      </c>
      <c r="I140" s="382" t="str">
        <f t="shared" si="12"/>
        <v/>
      </c>
    </row>
    <row r="141" spans="1:9">
      <c r="A141" s="143">
        <v>132</v>
      </c>
      <c r="B141" s="144"/>
      <c r="C141" s="144"/>
      <c r="D141" s="146"/>
      <c r="E141" s="16" t="str">
        <f t="shared" si="10"/>
        <v/>
      </c>
      <c r="H141" s="382" t="str">
        <f t="shared" si="11"/>
        <v/>
      </c>
      <c r="I141" s="382" t="str">
        <f t="shared" si="12"/>
        <v/>
      </c>
    </row>
    <row r="142" spans="1:9">
      <c r="A142" s="143">
        <v>133</v>
      </c>
      <c r="B142" s="144"/>
      <c r="C142" s="144"/>
      <c r="D142" s="146"/>
      <c r="E142" s="16" t="str">
        <f t="shared" si="10"/>
        <v/>
      </c>
      <c r="H142" s="382" t="str">
        <f t="shared" si="11"/>
        <v/>
      </c>
      <c r="I142" s="382" t="str">
        <f t="shared" si="12"/>
        <v/>
      </c>
    </row>
    <row r="143" spans="1:9">
      <c r="A143" s="143">
        <v>134</v>
      </c>
      <c r="B143" s="144"/>
      <c r="C143" s="144"/>
      <c r="D143" s="146"/>
      <c r="E143" s="16" t="str">
        <f t="shared" si="10"/>
        <v/>
      </c>
      <c r="H143" s="382" t="str">
        <f t="shared" si="11"/>
        <v/>
      </c>
      <c r="I143" s="382" t="str">
        <f t="shared" si="12"/>
        <v/>
      </c>
    </row>
    <row r="144" spans="1:9">
      <c r="A144" s="143">
        <v>135</v>
      </c>
      <c r="B144" s="144"/>
      <c r="C144" s="144"/>
      <c r="D144" s="146"/>
      <c r="E144" s="16" t="str">
        <f t="shared" si="10"/>
        <v/>
      </c>
      <c r="H144" s="382" t="str">
        <f t="shared" si="11"/>
        <v/>
      </c>
      <c r="I144" s="382" t="str">
        <f t="shared" si="12"/>
        <v/>
      </c>
    </row>
    <row r="145" spans="1:9">
      <c r="A145" s="143">
        <v>136</v>
      </c>
      <c r="B145" s="144"/>
      <c r="C145" s="144"/>
      <c r="D145" s="146"/>
      <c r="E145" s="16" t="str">
        <f t="shared" si="10"/>
        <v/>
      </c>
      <c r="H145" s="382" t="str">
        <f t="shared" si="11"/>
        <v/>
      </c>
      <c r="I145" s="382" t="str">
        <f t="shared" si="12"/>
        <v/>
      </c>
    </row>
    <row r="146" spans="1:9">
      <c r="A146" s="143">
        <v>137</v>
      </c>
      <c r="B146" s="144"/>
      <c r="C146" s="144"/>
      <c r="D146" s="146"/>
      <c r="E146" s="16" t="str">
        <f t="shared" si="10"/>
        <v/>
      </c>
      <c r="H146" s="382" t="str">
        <f t="shared" si="11"/>
        <v/>
      </c>
      <c r="I146" s="382" t="str">
        <f t="shared" si="12"/>
        <v/>
      </c>
    </row>
    <row r="147" spans="1:9">
      <c r="A147" s="143">
        <v>138</v>
      </c>
      <c r="B147" s="144"/>
      <c r="C147" s="144"/>
      <c r="D147" s="146"/>
      <c r="E147" s="16" t="str">
        <f t="shared" si="10"/>
        <v/>
      </c>
      <c r="H147" s="382" t="str">
        <f t="shared" si="11"/>
        <v/>
      </c>
      <c r="I147" s="382" t="str">
        <f t="shared" si="12"/>
        <v/>
      </c>
    </row>
    <row r="148" spans="1:9">
      <c r="A148" s="143">
        <v>139</v>
      </c>
      <c r="B148" s="144"/>
      <c r="C148" s="144"/>
      <c r="D148" s="146"/>
      <c r="E148" s="16" t="str">
        <f t="shared" si="10"/>
        <v/>
      </c>
      <c r="H148" s="382" t="str">
        <f t="shared" si="11"/>
        <v/>
      </c>
      <c r="I148" s="382" t="str">
        <f t="shared" si="12"/>
        <v/>
      </c>
    </row>
    <row r="149" spans="1:9">
      <c r="A149" s="143">
        <v>140</v>
      </c>
      <c r="B149" s="144"/>
      <c r="C149" s="144"/>
      <c r="D149" s="146"/>
      <c r="E149" s="16" t="str">
        <f t="shared" si="10"/>
        <v/>
      </c>
      <c r="H149" s="382" t="str">
        <f t="shared" si="11"/>
        <v/>
      </c>
      <c r="I149" s="382" t="str">
        <f t="shared" si="12"/>
        <v/>
      </c>
    </row>
    <row r="150" spans="1:9">
      <c r="A150" s="143">
        <v>141</v>
      </c>
      <c r="B150" s="144"/>
      <c r="C150" s="144"/>
      <c r="D150" s="146"/>
      <c r="E150" s="16" t="str">
        <f t="shared" si="10"/>
        <v/>
      </c>
      <c r="H150" s="382" t="str">
        <f t="shared" si="11"/>
        <v/>
      </c>
      <c r="I150" s="382" t="str">
        <f t="shared" si="12"/>
        <v/>
      </c>
    </row>
    <row r="151" spans="1:9">
      <c r="A151" s="143">
        <v>142</v>
      </c>
      <c r="B151" s="144"/>
      <c r="C151" s="144"/>
      <c r="D151" s="146"/>
      <c r="E151" s="16" t="str">
        <f t="shared" si="10"/>
        <v/>
      </c>
      <c r="H151" s="382" t="str">
        <f t="shared" si="11"/>
        <v/>
      </c>
      <c r="I151" s="382" t="str">
        <f t="shared" si="12"/>
        <v/>
      </c>
    </row>
    <row r="152" spans="1:9">
      <c r="A152" s="143">
        <v>143</v>
      </c>
      <c r="B152" s="144"/>
      <c r="C152" s="144"/>
      <c r="D152" s="146"/>
      <c r="E152" s="16" t="str">
        <f t="shared" si="10"/>
        <v/>
      </c>
      <c r="H152" s="382" t="str">
        <f t="shared" si="11"/>
        <v/>
      </c>
      <c r="I152" s="382" t="str">
        <f t="shared" si="12"/>
        <v/>
      </c>
    </row>
    <row r="153" spans="1:9">
      <c r="A153" s="143">
        <v>144</v>
      </c>
      <c r="B153" s="144"/>
      <c r="C153" s="144"/>
      <c r="D153" s="146"/>
      <c r="E153" s="16" t="str">
        <f t="shared" si="10"/>
        <v/>
      </c>
      <c r="H153" s="382" t="str">
        <f t="shared" si="11"/>
        <v/>
      </c>
      <c r="I153" s="382" t="str">
        <f t="shared" si="12"/>
        <v/>
      </c>
    </row>
    <row r="154" spans="1:9">
      <c r="A154" s="143">
        <v>145</v>
      </c>
      <c r="B154" s="144"/>
      <c r="C154" s="144"/>
      <c r="D154" s="146"/>
      <c r="E154" s="16" t="str">
        <f t="shared" si="10"/>
        <v/>
      </c>
      <c r="H154" s="382" t="str">
        <f t="shared" si="11"/>
        <v/>
      </c>
      <c r="I154" s="382" t="str">
        <f t="shared" si="12"/>
        <v/>
      </c>
    </row>
    <row r="155" spans="1:9">
      <c r="A155" s="143">
        <v>146</v>
      </c>
      <c r="B155" s="144"/>
      <c r="C155" s="144"/>
      <c r="D155" s="146"/>
      <c r="E155" s="16" t="str">
        <f t="shared" si="10"/>
        <v/>
      </c>
      <c r="H155" s="382" t="str">
        <f t="shared" si="11"/>
        <v/>
      </c>
      <c r="I155" s="382" t="str">
        <f t="shared" si="12"/>
        <v/>
      </c>
    </row>
    <row r="156" spans="1:9">
      <c r="A156" s="143">
        <v>147</v>
      </c>
      <c r="B156" s="144"/>
      <c r="C156" s="144"/>
      <c r="D156" s="146"/>
      <c r="E156" s="16" t="str">
        <f t="shared" si="10"/>
        <v/>
      </c>
      <c r="H156" s="382" t="str">
        <f t="shared" si="11"/>
        <v/>
      </c>
      <c r="I156" s="382" t="str">
        <f t="shared" si="12"/>
        <v/>
      </c>
    </row>
    <row r="157" spans="1:9">
      <c r="A157" s="143">
        <v>148</v>
      </c>
      <c r="B157" s="144"/>
      <c r="C157" s="144"/>
      <c r="D157" s="146"/>
      <c r="E157" s="16" t="str">
        <f t="shared" si="10"/>
        <v/>
      </c>
      <c r="H157" s="382" t="str">
        <f t="shared" si="11"/>
        <v/>
      </c>
      <c r="I157" s="382" t="str">
        <f t="shared" si="12"/>
        <v/>
      </c>
    </row>
    <row r="158" spans="1:9">
      <c r="A158" s="143">
        <v>149</v>
      </c>
      <c r="B158" s="144"/>
      <c r="C158" s="144"/>
      <c r="D158" s="146"/>
      <c r="E158" s="16" t="str">
        <f t="shared" si="10"/>
        <v/>
      </c>
      <c r="H158" s="382" t="str">
        <f t="shared" si="11"/>
        <v/>
      </c>
      <c r="I158" s="382" t="str">
        <f t="shared" si="12"/>
        <v/>
      </c>
    </row>
    <row r="159" spans="1:9">
      <c r="A159" s="143">
        <v>150</v>
      </c>
      <c r="B159" s="144"/>
      <c r="C159" s="144"/>
      <c r="D159" s="146"/>
      <c r="E159" s="16" t="str">
        <f t="shared" si="10"/>
        <v/>
      </c>
      <c r="H159" s="382" t="str">
        <f t="shared" si="11"/>
        <v/>
      </c>
      <c r="I159" s="382" t="str">
        <f t="shared" si="12"/>
        <v/>
      </c>
    </row>
    <row r="160" spans="1:9">
      <c r="A160" s="143">
        <v>151</v>
      </c>
      <c r="B160" s="144"/>
      <c r="C160" s="144"/>
      <c r="D160" s="146"/>
      <c r="E160" s="16" t="str">
        <f t="shared" si="10"/>
        <v/>
      </c>
      <c r="H160" s="382" t="str">
        <f t="shared" si="11"/>
        <v/>
      </c>
      <c r="I160" s="382" t="str">
        <f t="shared" si="12"/>
        <v/>
      </c>
    </row>
    <row r="161" spans="1:9">
      <c r="A161" s="143">
        <v>152</v>
      </c>
      <c r="B161" s="144"/>
      <c r="C161" s="144"/>
      <c r="D161" s="146"/>
      <c r="E161" s="16" t="str">
        <f t="shared" si="10"/>
        <v/>
      </c>
      <c r="H161" s="382" t="str">
        <f t="shared" si="11"/>
        <v/>
      </c>
      <c r="I161" s="382" t="str">
        <f t="shared" si="12"/>
        <v/>
      </c>
    </row>
    <row r="162" spans="1:9">
      <c r="A162" s="143">
        <v>153</v>
      </c>
      <c r="B162" s="144"/>
      <c r="C162" s="144"/>
      <c r="D162" s="146"/>
      <c r="E162" s="16" t="str">
        <f t="shared" si="10"/>
        <v/>
      </c>
      <c r="H162" s="382" t="str">
        <f t="shared" si="11"/>
        <v/>
      </c>
      <c r="I162" s="382" t="str">
        <f t="shared" si="12"/>
        <v/>
      </c>
    </row>
    <row r="163" spans="1:9">
      <c r="A163" s="143">
        <v>154</v>
      </c>
      <c r="B163" s="144"/>
      <c r="C163" s="144"/>
      <c r="D163" s="146"/>
      <c r="E163" s="16" t="str">
        <f t="shared" si="10"/>
        <v/>
      </c>
      <c r="H163" s="382" t="str">
        <f t="shared" si="11"/>
        <v/>
      </c>
      <c r="I163" s="382" t="str">
        <f t="shared" si="12"/>
        <v/>
      </c>
    </row>
    <row r="164" spans="1:9">
      <c r="A164" s="143">
        <v>155</v>
      </c>
      <c r="B164" s="144"/>
      <c r="C164" s="144"/>
      <c r="D164" s="146"/>
      <c r="E164" s="16" t="str">
        <f t="shared" si="10"/>
        <v/>
      </c>
      <c r="H164" s="382" t="str">
        <f t="shared" si="11"/>
        <v/>
      </c>
      <c r="I164" s="382" t="str">
        <f t="shared" si="12"/>
        <v/>
      </c>
    </row>
    <row r="165" spans="1:9">
      <c r="A165" s="143">
        <v>156</v>
      </c>
      <c r="B165" s="144"/>
      <c r="C165" s="144"/>
      <c r="D165" s="146"/>
      <c r="E165" s="16" t="str">
        <f t="shared" si="10"/>
        <v/>
      </c>
      <c r="H165" s="382" t="str">
        <f t="shared" si="11"/>
        <v/>
      </c>
      <c r="I165" s="382" t="str">
        <f t="shared" si="12"/>
        <v/>
      </c>
    </row>
    <row r="166" spans="1:9">
      <c r="A166" s="143">
        <v>157</v>
      </c>
      <c r="B166" s="144"/>
      <c r="C166" s="144"/>
      <c r="D166" s="146"/>
      <c r="E166" s="16" t="str">
        <f t="shared" si="10"/>
        <v/>
      </c>
      <c r="H166" s="382" t="str">
        <f t="shared" si="11"/>
        <v/>
      </c>
      <c r="I166" s="382" t="str">
        <f t="shared" si="12"/>
        <v/>
      </c>
    </row>
    <row r="167" spans="1:9">
      <c r="A167" s="143">
        <v>158</v>
      </c>
      <c r="B167" s="144"/>
      <c r="C167" s="144"/>
      <c r="D167" s="146"/>
      <c r="E167" s="16" t="str">
        <f t="shared" si="10"/>
        <v/>
      </c>
      <c r="H167" s="382" t="str">
        <f t="shared" si="11"/>
        <v/>
      </c>
      <c r="I167" s="382" t="str">
        <f t="shared" si="12"/>
        <v/>
      </c>
    </row>
    <row r="168" spans="1:9">
      <c r="A168" s="143">
        <v>159</v>
      </c>
      <c r="B168" s="144"/>
      <c r="C168" s="144"/>
      <c r="D168" s="146"/>
      <c r="E168" s="16" t="str">
        <f t="shared" si="10"/>
        <v/>
      </c>
      <c r="H168" s="382" t="str">
        <f t="shared" si="11"/>
        <v/>
      </c>
      <c r="I168" s="382" t="str">
        <f t="shared" si="12"/>
        <v/>
      </c>
    </row>
    <row r="169" spans="1:9">
      <c r="A169" s="143">
        <v>160</v>
      </c>
      <c r="B169" s="144"/>
      <c r="C169" s="144"/>
      <c r="D169" s="146"/>
      <c r="E169" s="16" t="str">
        <f t="shared" si="10"/>
        <v/>
      </c>
      <c r="H169" s="382" t="str">
        <f t="shared" si="11"/>
        <v/>
      </c>
      <c r="I169" s="382" t="str">
        <f t="shared" si="12"/>
        <v/>
      </c>
    </row>
    <row r="170" spans="1:9">
      <c r="A170" s="143">
        <v>161</v>
      </c>
      <c r="B170" s="144"/>
      <c r="C170" s="144"/>
      <c r="D170" s="146"/>
      <c r="E170" s="16" t="str">
        <f t="shared" si="10"/>
        <v/>
      </c>
      <c r="H170" s="382" t="str">
        <f t="shared" si="11"/>
        <v/>
      </c>
      <c r="I170" s="382" t="str">
        <f t="shared" si="12"/>
        <v/>
      </c>
    </row>
    <row r="171" spans="1:9">
      <c r="A171" s="143">
        <v>162</v>
      </c>
      <c r="B171" s="144"/>
      <c r="C171" s="144"/>
      <c r="D171" s="146"/>
      <c r="E171" s="16" t="str">
        <f t="shared" si="10"/>
        <v/>
      </c>
      <c r="H171" s="382" t="str">
        <f t="shared" si="11"/>
        <v/>
      </c>
      <c r="I171" s="382" t="str">
        <f t="shared" si="12"/>
        <v/>
      </c>
    </row>
    <row r="172" spans="1:9">
      <c r="A172" s="143">
        <v>163</v>
      </c>
      <c r="B172" s="144"/>
      <c r="C172" s="144"/>
      <c r="D172" s="146"/>
      <c r="E172" s="16" t="str">
        <f t="shared" si="10"/>
        <v/>
      </c>
      <c r="H172" s="382" t="str">
        <f t="shared" si="11"/>
        <v/>
      </c>
      <c r="I172" s="382" t="str">
        <f t="shared" si="12"/>
        <v/>
      </c>
    </row>
    <row r="173" spans="1:9">
      <c r="A173" s="143">
        <v>164</v>
      </c>
      <c r="B173" s="144"/>
      <c r="C173" s="144"/>
      <c r="D173" s="146"/>
      <c r="E173" s="16" t="str">
        <f t="shared" si="10"/>
        <v/>
      </c>
      <c r="H173" s="382" t="str">
        <f t="shared" si="11"/>
        <v/>
      </c>
      <c r="I173" s="382" t="str">
        <f t="shared" si="12"/>
        <v/>
      </c>
    </row>
    <row r="174" spans="1:9">
      <c r="A174" s="143">
        <v>165</v>
      </c>
      <c r="B174" s="144"/>
      <c r="C174" s="144"/>
      <c r="D174" s="146"/>
      <c r="E174" s="16" t="str">
        <f t="shared" si="10"/>
        <v/>
      </c>
      <c r="H174" s="382" t="str">
        <f t="shared" si="11"/>
        <v/>
      </c>
      <c r="I174" s="382" t="str">
        <f t="shared" si="12"/>
        <v/>
      </c>
    </row>
    <row r="175" spans="1:9">
      <c r="A175" s="143">
        <v>166</v>
      </c>
      <c r="B175" s="144"/>
      <c r="C175" s="144"/>
      <c r="D175" s="146"/>
      <c r="E175" s="16" t="str">
        <f t="shared" si="10"/>
        <v/>
      </c>
      <c r="H175" s="382" t="str">
        <f t="shared" si="11"/>
        <v/>
      </c>
      <c r="I175" s="382" t="str">
        <f t="shared" si="12"/>
        <v/>
      </c>
    </row>
    <row r="176" spans="1:9">
      <c r="A176" s="143">
        <v>167</v>
      </c>
      <c r="B176" s="144"/>
      <c r="C176" s="144"/>
      <c r="D176" s="146"/>
      <c r="E176" s="16" t="str">
        <f t="shared" si="10"/>
        <v/>
      </c>
      <c r="H176" s="382" t="str">
        <f t="shared" si="11"/>
        <v/>
      </c>
      <c r="I176" s="382" t="str">
        <f t="shared" si="12"/>
        <v/>
      </c>
    </row>
    <row r="177" spans="1:9">
      <c r="A177" s="143">
        <v>168</v>
      </c>
      <c r="B177" s="144"/>
      <c r="C177" s="144"/>
      <c r="D177" s="146"/>
      <c r="E177" s="16" t="str">
        <f t="shared" si="10"/>
        <v/>
      </c>
      <c r="H177" s="382" t="str">
        <f t="shared" si="11"/>
        <v/>
      </c>
      <c r="I177" s="382" t="str">
        <f t="shared" si="12"/>
        <v/>
      </c>
    </row>
    <row r="178" spans="1:9">
      <c r="A178" s="143">
        <v>169</v>
      </c>
      <c r="B178" s="144"/>
      <c r="C178" s="144"/>
      <c r="D178" s="146"/>
      <c r="E178" s="16" t="str">
        <f t="shared" si="10"/>
        <v/>
      </c>
      <c r="H178" s="382" t="str">
        <f t="shared" si="11"/>
        <v/>
      </c>
      <c r="I178" s="382" t="str">
        <f t="shared" si="12"/>
        <v/>
      </c>
    </row>
    <row r="179" spans="1:9">
      <c r="A179" s="143">
        <v>170</v>
      </c>
      <c r="B179" s="144"/>
      <c r="C179" s="144"/>
      <c r="D179" s="146"/>
      <c r="E179" s="16" t="str">
        <f t="shared" si="10"/>
        <v/>
      </c>
      <c r="H179" s="382" t="str">
        <f t="shared" si="11"/>
        <v/>
      </c>
      <c r="I179" s="382" t="str">
        <f t="shared" si="12"/>
        <v/>
      </c>
    </row>
    <row r="180" spans="1:9">
      <c r="A180" s="143">
        <v>171</v>
      </c>
      <c r="B180" s="144"/>
      <c r="C180" s="144"/>
      <c r="D180" s="146"/>
      <c r="E180" s="16" t="str">
        <f t="shared" si="10"/>
        <v/>
      </c>
      <c r="H180" s="382" t="str">
        <f t="shared" si="11"/>
        <v/>
      </c>
      <c r="I180" s="382" t="str">
        <f t="shared" si="12"/>
        <v/>
      </c>
    </row>
    <row r="181" spans="1:9">
      <c r="A181" s="143">
        <v>172</v>
      </c>
      <c r="B181" s="144"/>
      <c r="C181" s="144"/>
      <c r="D181" s="146"/>
      <c r="E181" s="16" t="str">
        <f t="shared" si="10"/>
        <v/>
      </c>
      <c r="H181" s="382" t="str">
        <f t="shared" si="11"/>
        <v/>
      </c>
      <c r="I181" s="382" t="str">
        <f t="shared" si="12"/>
        <v/>
      </c>
    </row>
    <row r="182" spans="1:9">
      <c r="A182" s="143">
        <v>173</v>
      </c>
      <c r="B182" s="144"/>
      <c r="C182" s="144"/>
      <c r="D182" s="146"/>
      <c r="E182" s="16" t="str">
        <f t="shared" si="10"/>
        <v/>
      </c>
      <c r="H182" s="382" t="str">
        <f t="shared" si="11"/>
        <v/>
      </c>
      <c r="I182" s="382" t="str">
        <f t="shared" si="12"/>
        <v/>
      </c>
    </row>
    <row r="183" spans="1:9">
      <c r="A183" s="143">
        <v>174</v>
      </c>
      <c r="B183" s="144"/>
      <c r="C183" s="144"/>
      <c r="D183" s="146"/>
      <c r="E183" s="16" t="str">
        <f t="shared" si="10"/>
        <v/>
      </c>
      <c r="H183" s="382" t="str">
        <f t="shared" si="11"/>
        <v/>
      </c>
      <c r="I183" s="382" t="str">
        <f t="shared" si="12"/>
        <v/>
      </c>
    </row>
    <row r="184" spans="1:9">
      <c r="A184" s="143">
        <v>175</v>
      </c>
      <c r="B184" s="144"/>
      <c r="C184" s="144"/>
      <c r="D184" s="146"/>
      <c r="E184" s="16" t="str">
        <f t="shared" si="10"/>
        <v/>
      </c>
      <c r="H184" s="382" t="str">
        <f t="shared" si="11"/>
        <v/>
      </c>
      <c r="I184" s="382" t="str">
        <f t="shared" si="12"/>
        <v/>
      </c>
    </row>
    <row r="185" spans="1:9">
      <c r="A185" s="143">
        <v>176</v>
      </c>
      <c r="B185" s="144"/>
      <c r="C185" s="144"/>
      <c r="D185" s="146"/>
      <c r="E185" s="16" t="str">
        <f t="shared" si="10"/>
        <v/>
      </c>
      <c r="H185" s="382" t="str">
        <f t="shared" si="11"/>
        <v/>
      </c>
      <c r="I185" s="382" t="str">
        <f t="shared" si="12"/>
        <v/>
      </c>
    </row>
    <row r="186" spans="1:9">
      <c r="A186" s="143">
        <v>177</v>
      </c>
      <c r="B186" s="144"/>
      <c r="C186" s="144"/>
      <c r="D186" s="146"/>
      <c r="E186" s="16" t="str">
        <f t="shared" si="10"/>
        <v/>
      </c>
      <c r="H186" s="382" t="str">
        <f t="shared" si="11"/>
        <v/>
      </c>
      <c r="I186" s="382" t="str">
        <f t="shared" si="12"/>
        <v/>
      </c>
    </row>
    <row r="187" spans="1:9">
      <c r="A187" s="143">
        <v>178</v>
      </c>
      <c r="B187" s="144"/>
      <c r="C187" s="144"/>
      <c r="D187" s="146"/>
      <c r="E187" s="16" t="str">
        <f t="shared" si="10"/>
        <v/>
      </c>
      <c r="H187" s="382" t="str">
        <f t="shared" si="11"/>
        <v/>
      </c>
      <c r="I187" s="382" t="str">
        <f t="shared" si="12"/>
        <v/>
      </c>
    </row>
    <row r="188" spans="1:9">
      <c r="A188" s="143">
        <v>179</v>
      </c>
      <c r="B188" s="144"/>
      <c r="C188" s="144"/>
      <c r="D188" s="146"/>
      <c r="E188" s="16" t="str">
        <f t="shared" si="10"/>
        <v/>
      </c>
      <c r="H188" s="382" t="str">
        <f t="shared" si="11"/>
        <v/>
      </c>
      <c r="I188" s="382" t="str">
        <f t="shared" si="12"/>
        <v/>
      </c>
    </row>
    <row r="189" spans="1:9">
      <c r="A189" s="143">
        <v>180</v>
      </c>
      <c r="B189" s="144"/>
      <c r="C189" s="144"/>
      <c r="D189" s="146"/>
      <c r="E189" s="16" t="str">
        <f t="shared" si="10"/>
        <v/>
      </c>
      <c r="H189" s="382" t="str">
        <f t="shared" si="11"/>
        <v/>
      </c>
      <c r="I189" s="382" t="str">
        <f t="shared" si="12"/>
        <v/>
      </c>
    </row>
    <row r="190" spans="1:9">
      <c r="A190" s="143">
        <v>181</v>
      </c>
      <c r="B190" s="144"/>
      <c r="C190" s="144"/>
      <c r="D190" s="146"/>
      <c r="E190" s="16" t="str">
        <f t="shared" si="10"/>
        <v/>
      </c>
      <c r="H190" s="382" t="str">
        <f t="shared" si="11"/>
        <v/>
      </c>
      <c r="I190" s="382" t="str">
        <f t="shared" si="12"/>
        <v/>
      </c>
    </row>
    <row r="191" spans="1:9">
      <c r="A191" s="143">
        <v>182</v>
      </c>
      <c r="B191" s="144"/>
      <c r="C191" s="144"/>
      <c r="D191" s="146"/>
      <c r="E191" s="16" t="str">
        <f t="shared" si="10"/>
        <v/>
      </c>
      <c r="H191" s="382" t="str">
        <f t="shared" si="11"/>
        <v/>
      </c>
      <c r="I191" s="382" t="str">
        <f t="shared" si="12"/>
        <v/>
      </c>
    </row>
    <row r="192" spans="1:9">
      <c r="A192" s="143">
        <v>183</v>
      </c>
      <c r="B192" s="144"/>
      <c r="C192" s="144"/>
      <c r="D192" s="146"/>
      <c r="E192" s="16" t="str">
        <f t="shared" si="10"/>
        <v/>
      </c>
      <c r="H192" s="382" t="str">
        <f t="shared" si="11"/>
        <v/>
      </c>
      <c r="I192" s="382" t="str">
        <f t="shared" si="12"/>
        <v/>
      </c>
    </row>
    <row r="193" spans="1:9">
      <c r="A193" s="143">
        <v>184</v>
      </c>
      <c r="B193" s="144"/>
      <c r="C193" s="144"/>
      <c r="D193" s="146"/>
      <c r="E193" s="16" t="str">
        <f t="shared" si="10"/>
        <v/>
      </c>
      <c r="H193" s="382" t="str">
        <f t="shared" si="11"/>
        <v/>
      </c>
      <c r="I193" s="382" t="str">
        <f t="shared" si="12"/>
        <v/>
      </c>
    </row>
    <row r="194" spans="1:9">
      <c r="A194" s="143">
        <v>185</v>
      </c>
      <c r="B194" s="144"/>
      <c r="C194" s="144"/>
      <c r="D194" s="146"/>
      <c r="E194" s="16" t="str">
        <f t="shared" si="10"/>
        <v/>
      </c>
      <c r="H194" s="382" t="str">
        <f t="shared" si="11"/>
        <v/>
      </c>
      <c r="I194" s="382" t="str">
        <f t="shared" si="12"/>
        <v/>
      </c>
    </row>
    <row r="195" spans="1:9">
      <c r="A195" s="143">
        <v>186</v>
      </c>
      <c r="B195" s="144"/>
      <c r="C195" s="144"/>
      <c r="D195" s="146"/>
      <c r="E195" s="16" t="str">
        <f t="shared" si="10"/>
        <v/>
      </c>
      <c r="H195" s="382" t="str">
        <f t="shared" si="11"/>
        <v/>
      </c>
      <c r="I195" s="382" t="str">
        <f t="shared" si="12"/>
        <v/>
      </c>
    </row>
    <row r="196" spans="1:9">
      <c r="A196" s="143">
        <v>187</v>
      </c>
      <c r="B196" s="144"/>
      <c r="C196" s="144"/>
      <c r="D196" s="146"/>
      <c r="E196" s="16" t="str">
        <f t="shared" si="10"/>
        <v/>
      </c>
      <c r="H196" s="382" t="str">
        <f t="shared" si="11"/>
        <v/>
      </c>
      <c r="I196" s="382" t="str">
        <f t="shared" si="12"/>
        <v/>
      </c>
    </row>
    <row r="197" spans="1:9">
      <c r="A197" s="143">
        <v>188</v>
      </c>
      <c r="B197" s="144"/>
      <c r="C197" s="144"/>
      <c r="D197" s="146"/>
      <c r="E197" s="16" t="str">
        <f t="shared" si="10"/>
        <v/>
      </c>
      <c r="H197" s="382" t="str">
        <f t="shared" si="11"/>
        <v/>
      </c>
      <c r="I197" s="382" t="str">
        <f t="shared" si="12"/>
        <v/>
      </c>
    </row>
    <row r="198" spans="1:9">
      <c r="A198" s="143">
        <v>189</v>
      </c>
      <c r="B198" s="144"/>
      <c r="C198" s="144"/>
      <c r="D198" s="146"/>
      <c r="E198" s="16" t="str">
        <f t="shared" si="10"/>
        <v/>
      </c>
      <c r="H198" s="382" t="str">
        <f t="shared" si="11"/>
        <v/>
      </c>
      <c r="I198" s="382" t="str">
        <f t="shared" si="12"/>
        <v/>
      </c>
    </row>
    <row r="199" spans="1:9">
      <c r="A199" s="143">
        <v>190</v>
      </c>
      <c r="B199" s="144"/>
      <c r="C199" s="144"/>
      <c r="D199" s="146"/>
      <c r="E199" s="16" t="str">
        <f t="shared" si="10"/>
        <v/>
      </c>
      <c r="H199" s="382" t="str">
        <f t="shared" si="11"/>
        <v/>
      </c>
      <c r="I199" s="382" t="str">
        <f t="shared" si="12"/>
        <v/>
      </c>
    </row>
    <row r="200" spans="1:9">
      <c r="A200" s="143">
        <v>191</v>
      </c>
      <c r="B200" s="144"/>
      <c r="C200" s="144"/>
      <c r="D200" s="146"/>
      <c r="E200" s="16" t="str">
        <f t="shared" si="10"/>
        <v/>
      </c>
      <c r="H200" s="382" t="str">
        <f t="shared" si="11"/>
        <v/>
      </c>
      <c r="I200" s="382" t="str">
        <f t="shared" si="12"/>
        <v/>
      </c>
    </row>
    <row r="201" spans="1:9">
      <c r="A201" s="143">
        <v>192</v>
      </c>
      <c r="B201" s="144"/>
      <c r="C201" s="144"/>
      <c r="D201" s="146"/>
      <c r="E201" s="16" t="str">
        <f t="shared" si="10"/>
        <v/>
      </c>
      <c r="H201" s="382" t="str">
        <f t="shared" si="11"/>
        <v/>
      </c>
      <c r="I201" s="382" t="str">
        <f t="shared" si="12"/>
        <v/>
      </c>
    </row>
    <row r="202" spans="1:9">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c r="A203" s="143">
        <v>194</v>
      </c>
      <c r="B203" s="144"/>
      <c r="C203" s="144"/>
      <c r="D203" s="146"/>
      <c r="E203" s="16" t="str">
        <f t="shared" si="13"/>
        <v/>
      </c>
      <c r="H203" s="382" t="str">
        <f t="shared" si="14"/>
        <v/>
      </c>
      <c r="I203" s="382" t="str">
        <f t="shared" si="15"/>
        <v/>
      </c>
    </row>
    <row r="204" spans="1:9">
      <c r="A204" s="143">
        <v>195</v>
      </c>
      <c r="B204" s="144"/>
      <c r="C204" s="144"/>
      <c r="D204" s="146"/>
      <c r="E204" s="16" t="str">
        <f t="shared" si="13"/>
        <v/>
      </c>
      <c r="H204" s="382" t="str">
        <f t="shared" si="14"/>
        <v/>
      </c>
      <c r="I204" s="382" t="str">
        <f t="shared" si="15"/>
        <v/>
      </c>
    </row>
    <row r="205" spans="1:9">
      <c r="A205" s="143">
        <v>196</v>
      </c>
      <c r="B205" s="144"/>
      <c r="C205" s="144"/>
      <c r="D205" s="146"/>
      <c r="E205" s="16" t="str">
        <f t="shared" si="13"/>
        <v/>
      </c>
      <c r="H205" s="382" t="str">
        <f t="shared" si="14"/>
        <v/>
      </c>
      <c r="I205" s="382" t="str">
        <f t="shared" si="15"/>
        <v/>
      </c>
    </row>
    <row r="206" spans="1:9">
      <c r="A206" s="143">
        <v>197</v>
      </c>
      <c r="B206" s="144"/>
      <c r="C206" s="144"/>
      <c r="D206" s="146"/>
      <c r="E206" s="16" t="str">
        <f t="shared" si="13"/>
        <v/>
      </c>
      <c r="H206" s="382" t="str">
        <f t="shared" si="14"/>
        <v/>
      </c>
      <c r="I206" s="382" t="str">
        <f t="shared" si="15"/>
        <v/>
      </c>
    </row>
    <row r="207" spans="1:9">
      <c r="A207" s="143">
        <v>198</v>
      </c>
      <c r="B207" s="144"/>
      <c r="C207" s="144"/>
      <c r="D207" s="146"/>
      <c r="E207" s="16" t="str">
        <f t="shared" si="13"/>
        <v/>
      </c>
      <c r="H207" s="382" t="str">
        <f t="shared" si="14"/>
        <v/>
      </c>
      <c r="I207" s="382" t="str">
        <f t="shared" si="15"/>
        <v/>
      </c>
    </row>
    <row r="208" spans="1:9">
      <c r="A208" s="143">
        <v>199</v>
      </c>
      <c r="B208" s="144"/>
      <c r="C208" s="144"/>
      <c r="D208" s="146"/>
      <c r="E208" s="16" t="str">
        <f t="shared" si="13"/>
        <v/>
      </c>
      <c r="H208" s="382" t="str">
        <f t="shared" si="14"/>
        <v/>
      </c>
      <c r="I208" s="382" t="str">
        <f t="shared" si="15"/>
        <v/>
      </c>
    </row>
    <row r="209" spans="1:9">
      <c r="A209" s="143">
        <v>200</v>
      </c>
      <c r="B209" s="144"/>
      <c r="C209" s="144"/>
      <c r="D209" s="146"/>
      <c r="E209" s="16" t="str">
        <f t="shared" si="13"/>
        <v/>
      </c>
      <c r="H209" s="382" t="str">
        <f t="shared" si="14"/>
        <v/>
      </c>
      <c r="I209" s="382" t="str">
        <f t="shared" si="15"/>
        <v/>
      </c>
    </row>
    <row r="210" spans="1:9">
      <c r="A210" s="143">
        <v>201</v>
      </c>
      <c r="B210" s="144"/>
      <c r="C210" s="144"/>
      <c r="D210" s="146"/>
      <c r="E210" s="16" t="str">
        <f t="shared" si="13"/>
        <v/>
      </c>
      <c r="H210" s="382" t="str">
        <f t="shared" si="14"/>
        <v/>
      </c>
      <c r="I210" s="382" t="str">
        <f t="shared" si="15"/>
        <v/>
      </c>
    </row>
    <row r="211" spans="1:9">
      <c r="A211" s="143">
        <v>202</v>
      </c>
      <c r="B211" s="144"/>
      <c r="C211" s="144"/>
      <c r="D211" s="146"/>
      <c r="E211" s="16" t="str">
        <f t="shared" si="13"/>
        <v/>
      </c>
      <c r="H211" s="382" t="str">
        <f t="shared" si="14"/>
        <v/>
      </c>
      <c r="I211" s="382" t="str">
        <f t="shared" si="15"/>
        <v/>
      </c>
    </row>
    <row r="212" spans="1:9">
      <c r="A212" s="143">
        <v>203</v>
      </c>
      <c r="B212" s="144"/>
      <c r="C212" s="144"/>
      <c r="D212" s="146"/>
      <c r="E212" s="16" t="str">
        <f t="shared" si="13"/>
        <v/>
      </c>
      <c r="H212" s="382" t="str">
        <f t="shared" si="14"/>
        <v/>
      </c>
      <c r="I212" s="382" t="str">
        <f t="shared" si="15"/>
        <v/>
      </c>
    </row>
    <row r="213" spans="1:9">
      <c r="A213" s="143">
        <v>204</v>
      </c>
      <c r="B213" s="144"/>
      <c r="C213" s="144"/>
      <c r="D213" s="146"/>
      <c r="E213" s="16" t="str">
        <f t="shared" si="13"/>
        <v/>
      </c>
      <c r="H213" s="382" t="str">
        <f t="shared" si="14"/>
        <v/>
      </c>
      <c r="I213" s="382" t="str">
        <f t="shared" si="15"/>
        <v/>
      </c>
    </row>
    <row r="214" spans="1:9">
      <c r="A214" s="143">
        <v>205</v>
      </c>
      <c r="B214" s="144"/>
      <c r="C214" s="144"/>
      <c r="D214" s="146"/>
      <c r="E214" s="16" t="str">
        <f t="shared" si="13"/>
        <v/>
      </c>
      <c r="H214" s="382" t="str">
        <f t="shared" si="14"/>
        <v/>
      </c>
      <c r="I214" s="382" t="str">
        <f t="shared" si="15"/>
        <v/>
      </c>
    </row>
    <row r="215" spans="1:9">
      <c r="A215" s="143">
        <v>206</v>
      </c>
      <c r="B215" s="144"/>
      <c r="C215" s="144"/>
      <c r="D215" s="146"/>
      <c r="E215" s="16" t="str">
        <f t="shared" si="13"/>
        <v/>
      </c>
      <c r="H215" s="382" t="str">
        <f t="shared" si="14"/>
        <v/>
      </c>
      <c r="I215" s="382" t="str">
        <f t="shared" si="15"/>
        <v/>
      </c>
    </row>
    <row r="216" spans="1:9">
      <c r="A216" s="143">
        <v>207</v>
      </c>
      <c r="B216" s="144"/>
      <c r="C216" s="144"/>
      <c r="D216" s="146"/>
      <c r="E216" s="16" t="str">
        <f t="shared" si="13"/>
        <v/>
      </c>
      <c r="H216" s="382" t="str">
        <f t="shared" si="14"/>
        <v/>
      </c>
      <c r="I216" s="382" t="str">
        <f t="shared" si="15"/>
        <v/>
      </c>
    </row>
    <row r="217" spans="1:9">
      <c r="A217" s="143">
        <v>208</v>
      </c>
      <c r="B217" s="144"/>
      <c r="C217" s="144"/>
      <c r="D217" s="146"/>
      <c r="E217" s="16" t="str">
        <f t="shared" si="13"/>
        <v/>
      </c>
      <c r="H217" s="382" t="str">
        <f t="shared" si="14"/>
        <v/>
      </c>
      <c r="I217" s="382" t="str">
        <f t="shared" si="15"/>
        <v/>
      </c>
    </row>
    <row r="218" spans="1:9">
      <c r="A218" s="143">
        <v>209</v>
      </c>
      <c r="B218" s="144"/>
      <c r="C218" s="144"/>
      <c r="D218" s="146"/>
      <c r="E218" s="16" t="str">
        <f t="shared" si="13"/>
        <v/>
      </c>
      <c r="H218" s="382" t="str">
        <f t="shared" si="14"/>
        <v/>
      </c>
      <c r="I218" s="382" t="str">
        <f t="shared" si="15"/>
        <v/>
      </c>
    </row>
    <row r="219" spans="1:9">
      <c r="A219" s="143">
        <v>210</v>
      </c>
      <c r="B219" s="144"/>
      <c r="C219" s="144"/>
      <c r="D219" s="146"/>
      <c r="E219" s="16" t="str">
        <f t="shared" si="13"/>
        <v/>
      </c>
      <c r="H219" s="382" t="str">
        <f t="shared" si="14"/>
        <v/>
      </c>
      <c r="I219" s="382" t="str">
        <f t="shared" si="15"/>
        <v/>
      </c>
    </row>
    <row r="220" spans="1:9">
      <c r="A220" s="143">
        <v>211</v>
      </c>
      <c r="B220" s="144"/>
      <c r="C220" s="144"/>
      <c r="D220" s="146"/>
      <c r="E220" s="16" t="str">
        <f t="shared" si="13"/>
        <v/>
      </c>
      <c r="H220" s="382" t="str">
        <f t="shared" si="14"/>
        <v/>
      </c>
      <c r="I220" s="382" t="str">
        <f t="shared" si="15"/>
        <v/>
      </c>
    </row>
    <row r="221" spans="1:9">
      <c r="A221" s="143">
        <v>212</v>
      </c>
      <c r="B221" s="144"/>
      <c r="C221" s="144"/>
      <c r="D221" s="146"/>
      <c r="E221" s="16" t="str">
        <f t="shared" si="13"/>
        <v/>
      </c>
      <c r="H221" s="382" t="str">
        <f t="shared" si="14"/>
        <v/>
      </c>
      <c r="I221" s="382" t="str">
        <f t="shared" si="15"/>
        <v/>
      </c>
    </row>
    <row r="222" spans="1:9">
      <c r="A222" s="143">
        <v>213</v>
      </c>
      <c r="B222" s="144"/>
      <c r="C222" s="144"/>
      <c r="D222" s="146"/>
      <c r="E222" s="16" t="str">
        <f t="shared" si="13"/>
        <v/>
      </c>
      <c r="H222" s="382" t="str">
        <f t="shared" si="14"/>
        <v/>
      </c>
      <c r="I222" s="382" t="str">
        <f t="shared" si="15"/>
        <v/>
      </c>
    </row>
    <row r="223" spans="1:9">
      <c r="A223" s="143">
        <v>214</v>
      </c>
      <c r="B223" s="144"/>
      <c r="C223" s="144"/>
      <c r="D223" s="146"/>
      <c r="E223" s="16" t="str">
        <f t="shared" si="13"/>
        <v/>
      </c>
      <c r="H223" s="382" t="str">
        <f t="shared" si="14"/>
        <v/>
      </c>
      <c r="I223" s="382" t="str">
        <f t="shared" si="15"/>
        <v/>
      </c>
    </row>
    <row r="224" spans="1:9">
      <c r="A224" s="143">
        <v>215</v>
      </c>
      <c r="B224" s="144"/>
      <c r="C224" s="144"/>
      <c r="D224" s="146"/>
      <c r="E224" s="16" t="str">
        <f t="shared" si="13"/>
        <v/>
      </c>
      <c r="H224" s="382" t="str">
        <f t="shared" si="14"/>
        <v/>
      </c>
      <c r="I224" s="382" t="str">
        <f t="shared" si="15"/>
        <v/>
      </c>
    </row>
    <row r="225" spans="1:9">
      <c r="A225" s="143">
        <v>216</v>
      </c>
      <c r="B225" s="144"/>
      <c r="C225" s="144"/>
      <c r="D225" s="146"/>
      <c r="E225" s="16" t="str">
        <f t="shared" si="13"/>
        <v/>
      </c>
      <c r="H225" s="382" t="str">
        <f t="shared" si="14"/>
        <v/>
      </c>
      <c r="I225" s="382" t="str">
        <f t="shared" si="15"/>
        <v/>
      </c>
    </row>
    <row r="226" spans="1:9">
      <c r="A226" s="143">
        <v>217</v>
      </c>
      <c r="B226" s="144"/>
      <c r="C226" s="144"/>
      <c r="D226" s="146"/>
      <c r="E226" s="16" t="str">
        <f t="shared" si="13"/>
        <v/>
      </c>
      <c r="H226" s="382" t="str">
        <f t="shared" si="14"/>
        <v/>
      </c>
      <c r="I226" s="382" t="str">
        <f t="shared" si="15"/>
        <v/>
      </c>
    </row>
    <row r="227" spans="1:9">
      <c r="A227" s="143">
        <v>218</v>
      </c>
      <c r="B227" s="144"/>
      <c r="C227" s="144"/>
      <c r="D227" s="146"/>
      <c r="E227" s="16" t="str">
        <f t="shared" si="13"/>
        <v/>
      </c>
      <c r="H227" s="382" t="str">
        <f t="shared" si="14"/>
        <v/>
      </c>
      <c r="I227" s="382" t="str">
        <f t="shared" si="15"/>
        <v/>
      </c>
    </row>
    <row r="228" spans="1:9">
      <c r="A228" s="143">
        <v>219</v>
      </c>
      <c r="B228" s="144"/>
      <c r="C228" s="144"/>
      <c r="D228" s="146"/>
      <c r="E228" s="16" t="str">
        <f t="shared" si="13"/>
        <v/>
      </c>
      <c r="H228" s="382" t="str">
        <f t="shared" si="14"/>
        <v/>
      </c>
      <c r="I228" s="382" t="str">
        <f t="shared" si="15"/>
        <v/>
      </c>
    </row>
    <row r="229" spans="1:9">
      <c r="A229" s="143">
        <v>220</v>
      </c>
      <c r="B229" s="144"/>
      <c r="C229" s="144"/>
      <c r="D229" s="146"/>
      <c r="E229" s="16" t="str">
        <f t="shared" si="13"/>
        <v/>
      </c>
      <c r="H229" s="382" t="str">
        <f t="shared" si="14"/>
        <v/>
      </c>
      <c r="I229" s="382" t="str">
        <f t="shared" si="15"/>
        <v/>
      </c>
    </row>
    <row r="230" spans="1:9">
      <c r="A230" s="143">
        <v>221</v>
      </c>
      <c r="B230" s="144"/>
      <c r="C230" s="144"/>
      <c r="D230" s="146"/>
      <c r="E230" s="16" t="str">
        <f t="shared" si="13"/>
        <v/>
      </c>
      <c r="H230" s="382" t="str">
        <f t="shared" si="14"/>
        <v/>
      </c>
      <c r="I230" s="382" t="str">
        <f t="shared" si="15"/>
        <v/>
      </c>
    </row>
    <row r="231" spans="1:9">
      <c r="A231" s="143">
        <v>222</v>
      </c>
      <c r="B231" s="144"/>
      <c r="C231" s="144"/>
      <c r="D231" s="146"/>
      <c r="E231" s="16" t="str">
        <f t="shared" si="13"/>
        <v/>
      </c>
      <c r="H231" s="382" t="str">
        <f t="shared" si="14"/>
        <v/>
      </c>
      <c r="I231" s="382" t="str">
        <f t="shared" si="15"/>
        <v/>
      </c>
    </row>
    <row r="232" spans="1:9">
      <c r="A232" s="143">
        <v>223</v>
      </c>
      <c r="B232" s="144"/>
      <c r="C232" s="144"/>
      <c r="D232" s="146"/>
      <c r="E232" s="16" t="str">
        <f t="shared" si="13"/>
        <v/>
      </c>
      <c r="H232" s="382" t="str">
        <f t="shared" si="14"/>
        <v/>
      </c>
      <c r="I232" s="382" t="str">
        <f t="shared" si="15"/>
        <v/>
      </c>
    </row>
    <row r="233" spans="1:9">
      <c r="A233" s="143">
        <v>224</v>
      </c>
      <c r="B233" s="144"/>
      <c r="C233" s="144"/>
      <c r="D233" s="146"/>
      <c r="E233" s="16" t="str">
        <f t="shared" si="13"/>
        <v/>
      </c>
      <c r="H233" s="382" t="str">
        <f t="shared" si="14"/>
        <v/>
      </c>
      <c r="I233" s="382" t="str">
        <f t="shared" si="15"/>
        <v/>
      </c>
    </row>
    <row r="234" spans="1:9">
      <c r="A234" s="143">
        <v>225</v>
      </c>
      <c r="B234" s="144"/>
      <c r="C234" s="144"/>
      <c r="D234" s="146"/>
      <c r="E234" s="16" t="str">
        <f t="shared" si="13"/>
        <v/>
      </c>
      <c r="H234" s="382" t="str">
        <f t="shared" si="14"/>
        <v/>
      </c>
      <c r="I234" s="382" t="str">
        <f t="shared" si="15"/>
        <v/>
      </c>
    </row>
    <row r="235" spans="1:9">
      <c r="A235" s="143">
        <v>226</v>
      </c>
      <c r="B235" s="144"/>
      <c r="C235" s="144"/>
      <c r="D235" s="146"/>
      <c r="E235" s="16" t="str">
        <f t="shared" si="13"/>
        <v/>
      </c>
      <c r="H235" s="382" t="str">
        <f t="shared" si="14"/>
        <v/>
      </c>
      <c r="I235" s="382" t="str">
        <f t="shared" si="15"/>
        <v/>
      </c>
    </row>
    <row r="236" spans="1:9">
      <c r="A236" s="143">
        <v>227</v>
      </c>
      <c r="B236" s="144"/>
      <c r="C236" s="144"/>
      <c r="D236" s="146"/>
      <c r="E236" s="16" t="str">
        <f t="shared" si="13"/>
        <v/>
      </c>
      <c r="H236" s="382" t="str">
        <f t="shared" si="14"/>
        <v/>
      </c>
      <c r="I236" s="382" t="str">
        <f t="shared" si="15"/>
        <v/>
      </c>
    </row>
    <row r="237" spans="1:9">
      <c r="A237" s="143">
        <v>228</v>
      </c>
      <c r="B237" s="144"/>
      <c r="C237" s="144"/>
      <c r="D237" s="146"/>
      <c r="E237" s="16" t="str">
        <f t="shared" si="13"/>
        <v/>
      </c>
      <c r="H237" s="382" t="str">
        <f t="shared" si="14"/>
        <v/>
      </c>
      <c r="I237" s="382" t="str">
        <f t="shared" si="15"/>
        <v/>
      </c>
    </row>
    <row r="238" spans="1:9">
      <c r="A238" s="143">
        <v>229</v>
      </c>
      <c r="B238" s="144"/>
      <c r="C238" s="144"/>
      <c r="D238" s="146"/>
      <c r="E238" s="16" t="str">
        <f t="shared" si="13"/>
        <v/>
      </c>
      <c r="H238" s="382" t="str">
        <f t="shared" si="14"/>
        <v/>
      </c>
      <c r="I238" s="382" t="str">
        <f t="shared" si="15"/>
        <v/>
      </c>
    </row>
    <row r="239" spans="1:9">
      <c r="A239" s="143">
        <v>230</v>
      </c>
      <c r="B239" s="144"/>
      <c r="C239" s="144"/>
      <c r="D239" s="146"/>
      <c r="E239" s="16" t="str">
        <f t="shared" si="13"/>
        <v/>
      </c>
      <c r="H239" s="382" t="str">
        <f t="shared" si="14"/>
        <v/>
      </c>
      <c r="I239" s="382" t="str">
        <f t="shared" si="15"/>
        <v/>
      </c>
    </row>
    <row r="240" spans="1:9">
      <c r="A240" s="143">
        <v>231</v>
      </c>
      <c r="B240" s="144"/>
      <c r="C240" s="144"/>
      <c r="D240" s="146"/>
      <c r="E240" s="16" t="str">
        <f t="shared" si="13"/>
        <v/>
      </c>
      <c r="H240" s="382" t="str">
        <f t="shared" si="14"/>
        <v/>
      </c>
      <c r="I240" s="382" t="str">
        <f t="shared" si="15"/>
        <v/>
      </c>
    </row>
    <row r="241" spans="1:9">
      <c r="A241" s="143">
        <v>232</v>
      </c>
      <c r="B241" s="144"/>
      <c r="C241" s="144"/>
      <c r="D241" s="146"/>
      <c r="E241" s="16" t="str">
        <f t="shared" si="13"/>
        <v/>
      </c>
      <c r="H241" s="382" t="str">
        <f t="shared" si="14"/>
        <v/>
      </c>
      <c r="I241" s="382" t="str">
        <f t="shared" si="15"/>
        <v/>
      </c>
    </row>
    <row r="242" spans="1:9">
      <c r="A242" s="143">
        <v>233</v>
      </c>
      <c r="B242" s="144"/>
      <c r="C242" s="144"/>
      <c r="D242" s="146"/>
      <c r="E242" s="16" t="str">
        <f t="shared" si="13"/>
        <v/>
      </c>
      <c r="H242" s="382" t="str">
        <f t="shared" si="14"/>
        <v/>
      </c>
      <c r="I242" s="382" t="str">
        <f t="shared" si="15"/>
        <v/>
      </c>
    </row>
    <row r="243" spans="1:9">
      <c r="A243" s="143">
        <v>234</v>
      </c>
      <c r="B243" s="144"/>
      <c r="C243" s="144"/>
      <c r="D243" s="146"/>
      <c r="E243" s="16" t="str">
        <f t="shared" si="13"/>
        <v/>
      </c>
      <c r="H243" s="382" t="str">
        <f t="shared" si="14"/>
        <v/>
      </c>
      <c r="I243" s="382" t="str">
        <f t="shared" si="15"/>
        <v/>
      </c>
    </row>
    <row r="244" spans="1:9">
      <c r="A244" s="143">
        <v>235</v>
      </c>
      <c r="B244" s="144"/>
      <c r="C244" s="144"/>
      <c r="D244" s="146"/>
      <c r="E244" s="16" t="str">
        <f t="shared" si="13"/>
        <v/>
      </c>
      <c r="H244" s="382" t="str">
        <f t="shared" si="14"/>
        <v/>
      </c>
      <c r="I244" s="382" t="str">
        <f t="shared" si="15"/>
        <v/>
      </c>
    </row>
    <row r="245" spans="1:9">
      <c r="A245" s="143">
        <v>236</v>
      </c>
      <c r="B245" s="144"/>
      <c r="C245" s="144"/>
      <c r="D245" s="146"/>
      <c r="E245" s="16" t="str">
        <f t="shared" si="13"/>
        <v/>
      </c>
      <c r="H245" s="382" t="str">
        <f t="shared" si="14"/>
        <v/>
      </c>
      <c r="I245" s="382" t="str">
        <f t="shared" si="15"/>
        <v/>
      </c>
    </row>
    <row r="246" spans="1:9">
      <c r="A246" s="143">
        <v>237</v>
      </c>
      <c r="B246" s="144"/>
      <c r="C246" s="144"/>
      <c r="D246" s="146"/>
      <c r="E246" s="16" t="str">
        <f t="shared" si="13"/>
        <v/>
      </c>
      <c r="H246" s="382" t="str">
        <f t="shared" si="14"/>
        <v/>
      </c>
      <c r="I246" s="382" t="str">
        <f t="shared" si="15"/>
        <v/>
      </c>
    </row>
    <row r="247" spans="1:9">
      <c r="A247" s="143">
        <v>238</v>
      </c>
      <c r="B247" s="144"/>
      <c r="C247" s="144"/>
      <c r="D247" s="146"/>
      <c r="E247" s="16" t="str">
        <f t="shared" si="13"/>
        <v/>
      </c>
      <c r="H247" s="382" t="str">
        <f t="shared" si="14"/>
        <v/>
      </c>
      <c r="I247" s="382" t="str">
        <f t="shared" si="15"/>
        <v/>
      </c>
    </row>
    <row r="248" spans="1:9">
      <c r="A248" s="143">
        <v>239</v>
      </c>
      <c r="B248" s="144"/>
      <c r="C248" s="144"/>
      <c r="D248" s="146"/>
      <c r="E248" s="16" t="str">
        <f t="shared" si="13"/>
        <v/>
      </c>
      <c r="H248" s="382" t="str">
        <f t="shared" si="14"/>
        <v/>
      </c>
      <c r="I248" s="382" t="str">
        <f t="shared" si="15"/>
        <v/>
      </c>
    </row>
    <row r="249" spans="1:9">
      <c r="A249" s="143">
        <v>240</v>
      </c>
      <c r="B249" s="144"/>
      <c r="C249" s="144"/>
      <c r="D249" s="146"/>
      <c r="E249" s="16" t="str">
        <f t="shared" si="13"/>
        <v/>
      </c>
      <c r="H249" s="382" t="str">
        <f t="shared" si="14"/>
        <v/>
      </c>
      <c r="I249" s="382" t="str">
        <f t="shared" si="15"/>
        <v/>
      </c>
    </row>
    <row r="250" spans="1:9">
      <c r="A250" s="143">
        <v>241</v>
      </c>
      <c r="B250" s="144"/>
      <c r="C250" s="144"/>
      <c r="D250" s="146"/>
      <c r="E250" s="16" t="str">
        <f t="shared" si="13"/>
        <v/>
      </c>
      <c r="H250" s="382" t="str">
        <f t="shared" si="14"/>
        <v/>
      </c>
      <c r="I250" s="382" t="str">
        <f t="shared" si="15"/>
        <v/>
      </c>
    </row>
    <row r="251" spans="1:9">
      <c r="A251" s="143">
        <v>242</v>
      </c>
      <c r="B251" s="144"/>
      <c r="C251" s="144"/>
      <c r="D251" s="146"/>
      <c r="E251" s="16" t="str">
        <f t="shared" si="13"/>
        <v/>
      </c>
      <c r="H251" s="382" t="str">
        <f t="shared" si="14"/>
        <v/>
      </c>
      <c r="I251" s="382" t="str">
        <f t="shared" si="15"/>
        <v/>
      </c>
    </row>
    <row r="252" spans="1:9">
      <c r="A252" s="143">
        <v>243</v>
      </c>
      <c r="B252" s="144"/>
      <c r="C252" s="144"/>
      <c r="D252" s="146"/>
      <c r="E252" s="16" t="str">
        <f t="shared" si="13"/>
        <v/>
      </c>
      <c r="H252" s="382" t="str">
        <f t="shared" si="14"/>
        <v/>
      </c>
      <c r="I252" s="382" t="str">
        <f t="shared" si="15"/>
        <v/>
      </c>
    </row>
    <row r="253" spans="1:9">
      <c r="A253" s="143">
        <v>244</v>
      </c>
      <c r="B253" s="144"/>
      <c r="C253" s="144"/>
      <c r="D253" s="146"/>
      <c r="E253" s="16" t="str">
        <f t="shared" si="13"/>
        <v/>
      </c>
      <c r="H253" s="382" t="str">
        <f t="shared" si="14"/>
        <v/>
      </c>
      <c r="I253" s="382" t="str">
        <f t="shared" si="15"/>
        <v/>
      </c>
    </row>
    <row r="254" spans="1:9">
      <c r="A254" s="143">
        <v>245</v>
      </c>
      <c r="B254" s="144"/>
      <c r="C254" s="144"/>
      <c r="D254" s="146"/>
      <c r="E254" s="16" t="str">
        <f t="shared" si="13"/>
        <v/>
      </c>
      <c r="H254" s="382" t="str">
        <f t="shared" si="14"/>
        <v/>
      </c>
      <c r="I254" s="382" t="str">
        <f t="shared" si="15"/>
        <v/>
      </c>
    </row>
    <row r="255" spans="1:9">
      <c r="A255" s="143">
        <v>246</v>
      </c>
      <c r="B255" s="144"/>
      <c r="C255" s="144"/>
      <c r="D255" s="146"/>
      <c r="E255" s="16" t="str">
        <f t="shared" si="13"/>
        <v/>
      </c>
      <c r="H255" s="382" t="str">
        <f t="shared" si="14"/>
        <v/>
      </c>
      <c r="I255" s="382" t="str">
        <f t="shared" si="15"/>
        <v/>
      </c>
    </row>
    <row r="256" spans="1:9">
      <c r="A256" s="143">
        <v>247</v>
      </c>
      <c r="B256" s="144"/>
      <c r="C256" s="144"/>
      <c r="D256" s="146"/>
      <c r="E256" s="16" t="str">
        <f t="shared" si="13"/>
        <v/>
      </c>
      <c r="H256" s="382" t="str">
        <f t="shared" si="14"/>
        <v/>
      </c>
      <c r="I256" s="382" t="str">
        <f t="shared" si="15"/>
        <v/>
      </c>
    </row>
    <row r="257" spans="1:9">
      <c r="A257" s="143">
        <v>248</v>
      </c>
      <c r="B257" s="144"/>
      <c r="C257" s="144"/>
      <c r="D257" s="146"/>
      <c r="E257" s="16" t="str">
        <f t="shared" si="13"/>
        <v/>
      </c>
      <c r="H257" s="382" t="str">
        <f t="shared" si="14"/>
        <v/>
      </c>
      <c r="I257" s="382" t="str">
        <f t="shared" si="15"/>
        <v/>
      </c>
    </row>
    <row r="258" spans="1:9">
      <c r="A258" s="143">
        <v>249</v>
      </c>
      <c r="B258" s="144"/>
      <c r="C258" s="144"/>
      <c r="D258" s="146"/>
      <c r="E258" s="16" t="str">
        <f t="shared" si="13"/>
        <v/>
      </c>
      <c r="H258" s="382" t="str">
        <f t="shared" si="14"/>
        <v/>
      </c>
      <c r="I258" s="382" t="str">
        <f t="shared" si="15"/>
        <v/>
      </c>
    </row>
    <row r="259" spans="1:9">
      <c r="A259" s="143">
        <v>250</v>
      </c>
      <c r="B259" s="144"/>
      <c r="C259" s="144"/>
      <c r="D259" s="146"/>
      <c r="E259" s="16" t="str">
        <f t="shared" si="13"/>
        <v/>
      </c>
      <c r="H259" s="382" t="str">
        <f t="shared" si="14"/>
        <v/>
      </c>
      <c r="I259" s="382" t="str">
        <f t="shared" si="15"/>
        <v/>
      </c>
    </row>
  </sheetData>
  <sheetProtection algorithmName="SHA-512" hashValue="cLyWubYi+RpHR8XmfeNJ7N8nuRqqVVu0SeMRHc6BCdAZf5cguzmuweJlis48p4vrsXG3UxZP7b6Hh+5BE0S0ww==" saltValue="tZqaoi5bMHbUrnfTSrSfwA=="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C10" sqref="C10"/>
    </sheetView>
  </sheetViews>
  <sheetFormatPr defaultColWidth="9.08984375" defaultRowHeight="15.5"/>
  <cols>
    <col min="1" max="1" width="5.6328125" style="60" customWidth="1"/>
    <col min="2" max="2" width="59.90625" style="64" customWidth="1"/>
    <col min="3" max="3" width="10.6328125" style="69" customWidth="1"/>
    <col min="4" max="4" width="17.6328125" style="64" customWidth="1"/>
    <col min="5" max="5" width="9.08984375" style="71" hidden="1" customWidth="1"/>
    <col min="6" max="6" width="9.08984375" style="64" hidden="1" customWidth="1"/>
    <col min="7" max="16" width="9.08984375" style="64" customWidth="1"/>
    <col min="17" max="16384" width="9.08984375" style="64"/>
  </cols>
  <sheetData>
    <row r="1" spans="1:6" s="60" customFormat="1">
      <c r="A1" s="59" t="s">
        <v>483</v>
      </c>
      <c r="C1" s="61"/>
      <c r="D1" s="63"/>
      <c r="E1" s="289"/>
    </row>
    <row r="2" spans="1:6" s="60" customFormat="1">
      <c r="A2" s="346" t="str">
        <f>IF(ISBLANK(facultate), IF(ISBLANK(departament),"","Departament " &amp; departament), "Facultatea " &amp; facultate)</f>
        <v>Facultatea Arhitectură și Urbanism</v>
      </c>
      <c r="C2" s="61"/>
      <c r="D2" s="63"/>
      <c r="E2" s="289"/>
    </row>
    <row r="3" spans="1:6" s="60" customFormat="1">
      <c r="A3" s="346" t="str">
        <f>IF(ISBLANK(departament),"","Departamentul " &amp; departament)</f>
        <v>Departamentul Arhitectură</v>
      </c>
      <c r="C3" s="61"/>
      <c r="D3" s="63"/>
      <c r="E3" s="289"/>
    </row>
    <row r="4" spans="1:6">
      <c r="A4" s="554" t="s">
        <v>905</v>
      </c>
      <c r="B4" s="554"/>
      <c r="C4" s="554"/>
      <c r="D4" s="554"/>
      <c r="E4" s="291"/>
    </row>
    <row r="5" spans="1:6">
      <c r="A5" s="554" t="s">
        <v>1013</v>
      </c>
      <c r="B5" s="554"/>
      <c r="C5" s="554"/>
      <c r="D5" s="554"/>
    </row>
    <row r="6" spans="1:6" ht="13.5" customHeight="1">
      <c r="C6" s="64"/>
      <c r="D6" s="347" t="str">
        <f>CONCATENATE(functie," ",nume_candidat)</f>
        <v>Șef de lucrări Cristina-Maria POVIAN</v>
      </c>
    </row>
    <row r="7" spans="1:6" ht="18.75" customHeight="1">
      <c r="A7" s="551" t="s">
        <v>338</v>
      </c>
      <c r="B7" s="551" t="s">
        <v>1046</v>
      </c>
      <c r="C7" s="557" t="s">
        <v>2</v>
      </c>
      <c r="D7" s="612" t="s">
        <v>544</v>
      </c>
      <c r="E7" s="558" t="s">
        <v>541</v>
      </c>
      <c r="F7" s="559" t="s">
        <v>551</v>
      </c>
    </row>
    <row r="8" spans="1:6" ht="46.5" customHeight="1">
      <c r="A8" s="551"/>
      <c r="B8" s="551"/>
      <c r="C8" s="557"/>
      <c r="D8" s="613"/>
      <c r="E8" s="558"/>
      <c r="F8" s="559"/>
    </row>
    <row r="9" spans="1:6">
      <c r="A9" s="88"/>
      <c r="B9" s="65"/>
      <c r="C9" s="30"/>
      <c r="D9" s="148">
        <f>SUMIF(D10:D1010,"&gt;0")</f>
        <v>0</v>
      </c>
      <c r="E9" s="298"/>
    </row>
    <row r="10" spans="1:6">
      <c r="A10" s="37">
        <v>1</v>
      </c>
      <c r="B10" s="7"/>
      <c r="C10" s="505"/>
      <c r="D10" s="16" t="str">
        <f t="shared" ref="D10:D73" si="0">IF(OR($B10="",,,,$C10&lt;an_initial,$C10&gt;an_final,),"",10)</f>
        <v/>
      </c>
      <c r="E10" s="349" t="b">
        <f t="shared" ref="E10:E73" si="1">IF(nume_candidat="",FALSE,ISNUMBER(SEARCH(nume_candidat,$B10)))</f>
        <v>0</v>
      </c>
      <c r="F10" s="350">
        <f t="shared" ref="F10:F73" si="2">LEN(B10)-LEN(SUBSTITUTE(B10,",",""))+1</f>
        <v>1</v>
      </c>
    </row>
    <row r="11" spans="1:6">
      <c r="A11" s="37">
        <v>2</v>
      </c>
      <c r="B11" s="7"/>
      <c r="C11" s="505"/>
      <c r="D11" s="16" t="str">
        <f t="shared" si="0"/>
        <v/>
      </c>
      <c r="E11" s="349" t="b">
        <f t="shared" si="1"/>
        <v>0</v>
      </c>
      <c r="F11" s="350">
        <f t="shared" si="2"/>
        <v>1</v>
      </c>
    </row>
    <row r="12" spans="1:6">
      <c r="A12" s="37">
        <v>3</v>
      </c>
      <c r="B12" s="7"/>
      <c r="C12" s="505"/>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si="2"/>
        <v>1</v>
      </c>
    </row>
    <row r="43" spans="1:6">
      <c r="A43" s="37">
        <v>34</v>
      </c>
      <c r="B43" s="6"/>
      <c r="C43" s="216"/>
      <c r="D43" s="16" t="str">
        <f t="shared" si="0"/>
        <v/>
      </c>
      <c r="E43" s="349" t="b">
        <f t="shared" si="1"/>
        <v>0</v>
      </c>
      <c r="F43" s="350">
        <f t="shared" si="2"/>
        <v>1</v>
      </c>
    </row>
    <row r="44" spans="1:6">
      <c r="A44" s="37">
        <v>35</v>
      </c>
      <c r="B44" s="6"/>
      <c r="C44" s="216"/>
      <c r="D44" s="16" t="str">
        <f t="shared" si="0"/>
        <v/>
      </c>
      <c r="E44" s="349" t="b">
        <f t="shared" si="1"/>
        <v>0</v>
      </c>
      <c r="F44" s="350">
        <f t="shared" si="2"/>
        <v>1</v>
      </c>
    </row>
    <row r="45" spans="1:6">
      <c r="A45" s="37">
        <v>36</v>
      </c>
      <c r="B45" s="6"/>
      <c r="C45" s="216"/>
      <c r="D45" s="16" t="str">
        <f t="shared" si="0"/>
        <v/>
      </c>
      <c r="E45" s="349" t="b">
        <f t="shared" si="1"/>
        <v>0</v>
      </c>
      <c r="F45" s="350">
        <f t="shared" si="2"/>
        <v>1</v>
      </c>
    </row>
    <row r="46" spans="1:6">
      <c r="A46" s="37">
        <v>37</v>
      </c>
      <c r="B46" s="6"/>
      <c r="C46" s="216"/>
      <c r="D46" s="16" t="str">
        <f t="shared" si="0"/>
        <v/>
      </c>
      <c r="E46" s="349" t="b">
        <f t="shared" si="1"/>
        <v>0</v>
      </c>
      <c r="F46" s="350">
        <f t="shared" si="2"/>
        <v>1</v>
      </c>
    </row>
    <row r="47" spans="1:6">
      <c r="A47" s="37">
        <v>38</v>
      </c>
      <c r="B47" s="6"/>
      <c r="C47" s="216"/>
      <c r="D47" s="16" t="str">
        <f t="shared" si="0"/>
        <v/>
      </c>
      <c r="E47" s="349" t="b">
        <f t="shared" si="1"/>
        <v>0</v>
      </c>
      <c r="F47" s="350">
        <f t="shared" si="2"/>
        <v>1</v>
      </c>
    </row>
    <row r="48" spans="1:6">
      <c r="A48" s="37">
        <v>39</v>
      </c>
      <c r="B48" s="6"/>
      <c r="C48" s="216"/>
      <c r="D48" s="16" t="str">
        <f t="shared" si="0"/>
        <v/>
      </c>
      <c r="E48" s="349" t="b">
        <f t="shared" si="1"/>
        <v>0</v>
      </c>
      <c r="F48" s="350">
        <f t="shared" si="2"/>
        <v>1</v>
      </c>
    </row>
    <row r="49" spans="1:6">
      <c r="A49" s="37">
        <v>40</v>
      </c>
      <c r="B49" s="6"/>
      <c r="C49" s="216"/>
      <c r="D49" s="16" t="str">
        <f t="shared" si="0"/>
        <v/>
      </c>
      <c r="E49" s="349" t="b">
        <f t="shared" si="1"/>
        <v>0</v>
      </c>
      <c r="F49" s="350">
        <f t="shared" si="2"/>
        <v>1</v>
      </c>
    </row>
    <row r="50" spans="1:6">
      <c r="A50" s="37">
        <v>41</v>
      </c>
      <c r="B50" s="6"/>
      <c r="C50" s="216"/>
      <c r="D50" s="16" t="str">
        <f t="shared" si="0"/>
        <v/>
      </c>
      <c r="E50" s="349" t="b">
        <f t="shared" si="1"/>
        <v>0</v>
      </c>
      <c r="F50" s="350">
        <f t="shared" si="2"/>
        <v>1</v>
      </c>
    </row>
    <row r="51" spans="1:6">
      <c r="A51" s="37">
        <v>42</v>
      </c>
      <c r="B51" s="6"/>
      <c r="C51" s="216"/>
      <c r="D51" s="16" t="str">
        <f t="shared" si="0"/>
        <v/>
      </c>
      <c r="E51" s="349" t="b">
        <f t="shared" si="1"/>
        <v>0</v>
      </c>
      <c r="F51" s="350">
        <f t="shared" si="2"/>
        <v>1</v>
      </c>
    </row>
    <row r="52" spans="1:6">
      <c r="A52" s="37">
        <v>43</v>
      </c>
      <c r="B52" s="6"/>
      <c r="C52" s="216"/>
      <c r="D52" s="16" t="str">
        <f t="shared" si="0"/>
        <v/>
      </c>
      <c r="E52" s="349" t="b">
        <f t="shared" si="1"/>
        <v>0</v>
      </c>
      <c r="F52" s="350">
        <f t="shared" si="2"/>
        <v>1</v>
      </c>
    </row>
    <row r="53" spans="1:6">
      <c r="A53" s="37">
        <v>44</v>
      </c>
      <c r="B53" s="6"/>
      <c r="C53" s="216"/>
      <c r="D53" s="16" t="str">
        <f t="shared" si="0"/>
        <v/>
      </c>
      <c r="E53" s="349" t="b">
        <f t="shared" si="1"/>
        <v>0</v>
      </c>
      <c r="F53" s="350">
        <f t="shared" si="2"/>
        <v>1</v>
      </c>
    </row>
    <row r="54" spans="1:6">
      <c r="A54" s="37">
        <v>45</v>
      </c>
      <c r="B54" s="6"/>
      <c r="C54" s="216"/>
      <c r="D54" s="16" t="str">
        <f t="shared" si="0"/>
        <v/>
      </c>
      <c r="E54" s="349" t="b">
        <f t="shared" si="1"/>
        <v>0</v>
      </c>
      <c r="F54" s="350">
        <f t="shared" si="2"/>
        <v>1</v>
      </c>
    </row>
    <row r="55" spans="1:6">
      <c r="A55" s="37">
        <v>46</v>
      </c>
      <c r="B55" s="6"/>
      <c r="C55" s="216"/>
      <c r="D55" s="16" t="str">
        <f t="shared" si="0"/>
        <v/>
      </c>
      <c r="E55" s="349" t="b">
        <f t="shared" si="1"/>
        <v>0</v>
      </c>
      <c r="F55" s="350">
        <f t="shared" si="2"/>
        <v>1</v>
      </c>
    </row>
    <row r="56" spans="1:6">
      <c r="A56" s="37">
        <v>47</v>
      </c>
      <c r="B56" s="6"/>
      <c r="C56" s="216"/>
      <c r="D56" s="16" t="str">
        <f t="shared" si="0"/>
        <v/>
      </c>
      <c r="E56" s="349" t="b">
        <f t="shared" si="1"/>
        <v>0</v>
      </c>
      <c r="F56" s="350">
        <f t="shared" si="2"/>
        <v>1</v>
      </c>
    </row>
    <row r="57" spans="1:6">
      <c r="A57" s="37">
        <v>48</v>
      </c>
      <c r="B57" s="6"/>
      <c r="C57" s="216"/>
      <c r="D57" s="16" t="str">
        <f t="shared" si="0"/>
        <v/>
      </c>
      <c r="E57" s="349" t="b">
        <f t="shared" si="1"/>
        <v>0</v>
      </c>
      <c r="F57" s="350">
        <f t="shared" si="2"/>
        <v>1</v>
      </c>
    </row>
    <row r="58" spans="1:6">
      <c r="A58" s="37">
        <v>49</v>
      </c>
      <c r="B58" s="6"/>
      <c r="C58" s="216"/>
      <c r="D58" s="16" t="str">
        <f t="shared" si="0"/>
        <v/>
      </c>
      <c r="E58" s="349" t="b">
        <f t="shared" si="1"/>
        <v>0</v>
      </c>
      <c r="F58" s="350">
        <f t="shared" si="2"/>
        <v>1</v>
      </c>
    </row>
    <row r="59" spans="1:6">
      <c r="A59" s="37">
        <v>50</v>
      </c>
      <c r="B59" s="6"/>
      <c r="C59" s="216"/>
      <c r="D59" s="16" t="str">
        <f t="shared" si="0"/>
        <v/>
      </c>
      <c r="E59" s="349" t="b">
        <f t="shared" si="1"/>
        <v>0</v>
      </c>
      <c r="F59" s="350">
        <f t="shared" si="2"/>
        <v>1</v>
      </c>
    </row>
    <row r="60" spans="1:6">
      <c r="A60" s="37">
        <v>51</v>
      </c>
      <c r="B60" s="6"/>
      <c r="C60" s="216"/>
      <c r="D60" s="16" t="str">
        <f t="shared" si="0"/>
        <v/>
      </c>
      <c r="E60" s="349" t="b">
        <f t="shared" si="1"/>
        <v>0</v>
      </c>
      <c r="F60" s="350">
        <f t="shared" si="2"/>
        <v>1</v>
      </c>
    </row>
    <row r="61" spans="1:6">
      <c r="A61" s="37">
        <v>52</v>
      </c>
      <c r="B61" s="6"/>
      <c r="C61" s="216"/>
      <c r="D61" s="16" t="str">
        <f t="shared" si="0"/>
        <v/>
      </c>
      <c r="E61" s="349" t="b">
        <f t="shared" si="1"/>
        <v>0</v>
      </c>
      <c r="F61" s="350">
        <f t="shared" si="2"/>
        <v>1</v>
      </c>
    </row>
    <row r="62" spans="1:6">
      <c r="A62" s="37">
        <v>53</v>
      </c>
      <c r="B62" s="6"/>
      <c r="C62" s="216"/>
      <c r="D62" s="16" t="str">
        <f t="shared" si="0"/>
        <v/>
      </c>
      <c r="E62" s="349" t="b">
        <f t="shared" si="1"/>
        <v>0</v>
      </c>
      <c r="F62" s="350">
        <f t="shared" si="2"/>
        <v>1</v>
      </c>
    </row>
    <row r="63" spans="1:6">
      <c r="A63" s="37">
        <v>54</v>
      </c>
      <c r="B63" s="6"/>
      <c r="C63" s="216"/>
      <c r="D63" s="16" t="str">
        <f t="shared" si="0"/>
        <v/>
      </c>
      <c r="E63" s="349" t="b">
        <f t="shared" si="1"/>
        <v>0</v>
      </c>
      <c r="F63" s="350">
        <f t="shared" si="2"/>
        <v>1</v>
      </c>
    </row>
    <row r="64" spans="1:6">
      <c r="A64" s="37">
        <v>55</v>
      </c>
      <c r="B64" s="6"/>
      <c r="C64" s="216"/>
      <c r="D64" s="16" t="str">
        <f t="shared" si="0"/>
        <v/>
      </c>
      <c r="E64" s="349" t="b">
        <f t="shared" si="1"/>
        <v>0</v>
      </c>
      <c r="F64" s="350">
        <f t="shared" si="2"/>
        <v>1</v>
      </c>
    </row>
    <row r="65" spans="1:6">
      <c r="A65" s="37">
        <v>56</v>
      </c>
      <c r="B65" s="6"/>
      <c r="C65" s="216"/>
      <c r="D65" s="16" t="str">
        <f t="shared" si="0"/>
        <v/>
      </c>
      <c r="E65" s="349" t="b">
        <f t="shared" si="1"/>
        <v>0</v>
      </c>
      <c r="F65" s="350">
        <f t="shared" si="2"/>
        <v>1</v>
      </c>
    </row>
    <row r="66" spans="1:6">
      <c r="A66" s="37">
        <v>57</v>
      </c>
      <c r="B66" s="6"/>
      <c r="C66" s="216"/>
      <c r="D66" s="16" t="str">
        <f t="shared" si="0"/>
        <v/>
      </c>
      <c r="E66" s="349" t="b">
        <f t="shared" si="1"/>
        <v>0</v>
      </c>
      <c r="F66" s="350">
        <f t="shared" si="2"/>
        <v>1</v>
      </c>
    </row>
    <row r="67" spans="1:6">
      <c r="A67" s="37">
        <v>58</v>
      </c>
      <c r="B67" s="6"/>
      <c r="C67" s="216"/>
      <c r="D67" s="16" t="str">
        <f t="shared" si="0"/>
        <v/>
      </c>
      <c r="E67" s="349" t="b">
        <f t="shared" si="1"/>
        <v>0</v>
      </c>
      <c r="F67" s="350">
        <f t="shared" si="2"/>
        <v>1</v>
      </c>
    </row>
    <row r="68" spans="1:6">
      <c r="A68" s="37">
        <v>59</v>
      </c>
      <c r="B68" s="6"/>
      <c r="C68" s="216"/>
      <c r="D68" s="16" t="str">
        <f t="shared" si="0"/>
        <v/>
      </c>
      <c r="E68" s="349" t="b">
        <f t="shared" si="1"/>
        <v>0</v>
      </c>
      <c r="F68" s="350">
        <f t="shared" si="2"/>
        <v>1</v>
      </c>
    </row>
    <row r="69" spans="1:6">
      <c r="A69" s="37">
        <v>60</v>
      </c>
      <c r="B69" s="6"/>
      <c r="C69" s="216"/>
      <c r="D69" s="16" t="str">
        <f t="shared" si="0"/>
        <v/>
      </c>
      <c r="E69" s="349" t="b">
        <f t="shared" si="1"/>
        <v>0</v>
      </c>
      <c r="F69" s="350">
        <f t="shared" si="2"/>
        <v>1</v>
      </c>
    </row>
    <row r="70" spans="1:6">
      <c r="A70" s="37">
        <v>61</v>
      </c>
      <c r="B70" s="6"/>
      <c r="C70" s="216"/>
      <c r="D70" s="16" t="str">
        <f t="shared" si="0"/>
        <v/>
      </c>
      <c r="E70" s="349" t="b">
        <f t="shared" si="1"/>
        <v>0</v>
      </c>
      <c r="F70" s="350">
        <f t="shared" si="2"/>
        <v>1</v>
      </c>
    </row>
    <row r="71" spans="1:6">
      <c r="A71" s="37">
        <v>62</v>
      </c>
      <c r="B71" s="6"/>
      <c r="C71" s="216"/>
      <c r="D71" s="16" t="str">
        <f t="shared" si="0"/>
        <v/>
      </c>
      <c r="E71" s="349" t="b">
        <f t="shared" si="1"/>
        <v>0</v>
      </c>
      <c r="F71" s="350">
        <f t="shared" si="2"/>
        <v>1</v>
      </c>
    </row>
    <row r="72" spans="1:6">
      <c r="A72" s="37">
        <v>63</v>
      </c>
      <c r="B72" s="6"/>
      <c r="C72" s="216"/>
      <c r="D72" s="16" t="str">
        <f t="shared" si="0"/>
        <v/>
      </c>
      <c r="E72" s="349" t="b">
        <f t="shared" si="1"/>
        <v>0</v>
      </c>
      <c r="F72" s="350">
        <f t="shared" si="2"/>
        <v>1</v>
      </c>
    </row>
    <row r="73" spans="1:6">
      <c r="A73" s="37">
        <v>64</v>
      </c>
      <c r="B73" s="6"/>
      <c r="C73" s="216"/>
      <c r="D73" s="16" t="str">
        <f t="shared" si="0"/>
        <v/>
      </c>
      <c r="E73" s="349" t="b">
        <f t="shared" si="1"/>
        <v>0</v>
      </c>
      <c r="F73" s="350">
        <f t="shared" si="2"/>
        <v>1</v>
      </c>
    </row>
    <row r="74" spans="1:6">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c r="A75" s="37">
        <v>66</v>
      </c>
      <c r="B75" s="6"/>
      <c r="C75" s="216"/>
      <c r="D75" s="16" t="str">
        <f t="shared" si="3"/>
        <v/>
      </c>
      <c r="E75" s="349" t="b">
        <f t="shared" si="4"/>
        <v>0</v>
      </c>
      <c r="F75" s="350">
        <f t="shared" si="5"/>
        <v>1</v>
      </c>
    </row>
    <row r="76" spans="1:6">
      <c r="A76" s="37">
        <v>67</v>
      </c>
      <c r="B76" s="6"/>
      <c r="C76" s="216"/>
      <c r="D76" s="16" t="str">
        <f t="shared" si="3"/>
        <v/>
      </c>
      <c r="E76" s="349" t="b">
        <f t="shared" si="4"/>
        <v>0</v>
      </c>
      <c r="F76" s="350">
        <f t="shared" si="5"/>
        <v>1</v>
      </c>
    </row>
    <row r="77" spans="1:6">
      <c r="A77" s="37">
        <v>68</v>
      </c>
      <c r="B77" s="6"/>
      <c r="C77" s="216"/>
      <c r="D77" s="16" t="str">
        <f t="shared" si="3"/>
        <v/>
      </c>
      <c r="E77" s="349" t="b">
        <f t="shared" si="4"/>
        <v>0</v>
      </c>
      <c r="F77" s="350">
        <f t="shared" si="5"/>
        <v>1</v>
      </c>
    </row>
    <row r="78" spans="1:6">
      <c r="A78" s="37">
        <v>69</v>
      </c>
      <c r="B78" s="6"/>
      <c r="C78" s="216"/>
      <c r="D78" s="16" t="str">
        <f t="shared" si="3"/>
        <v/>
      </c>
      <c r="E78" s="349" t="b">
        <f t="shared" si="4"/>
        <v>0</v>
      </c>
      <c r="F78" s="350">
        <f t="shared" si="5"/>
        <v>1</v>
      </c>
    </row>
    <row r="79" spans="1:6">
      <c r="A79" s="37">
        <v>70</v>
      </c>
      <c r="B79" s="6"/>
      <c r="C79" s="216"/>
      <c r="D79" s="16" t="str">
        <f t="shared" si="3"/>
        <v/>
      </c>
      <c r="E79" s="349" t="b">
        <f t="shared" si="4"/>
        <v>0</v>
      </c>
      <c r="F79" s="350">
        <f t="shared" si="5"/>
        <v>1</v>
      </c>
    </row>
    <row r="80" spans="1:6">
      <c r="A80" s="37">
        <v>71</v>
      </c>
      <c r="B80" s="6"/>
      <c r="C80" s="216"/>
      <c r="D80" s="16" t="str">
        <f t="shared" si="3"/>
        <v/>
      </c>
      <c r="E80" s="349" t="b">
        <f t="shared" si="4"/>
        <v>0</v>
      </c>
      <c r="F80" s="350">
        <f t="shared" si="5"/>
        <v>1</v>
      </c>
    </row>
    <row r="81" spans="1:6">
      <c r="A81" s="37">
        <v>72</v>
      </c>
      <c r="B81" s="6"/>
      <c r="C81" s="216"/>
      <c r="D81" s="16" t="str">
        <f t="shared" si="3"/>
        <v/>
      </c>
      <c r="E81" s="349" t="b">
        <f t="shared" si="4"/>
        <v>0</v>
      </c>
      <c r="F81" s="350">
        <f t="shared" si="5"/>
        <v>1</v>
      </c>
    </row>
    <row r="82" spans="1:6">
      <c r="A82" s="37">
        <v>73</v>
      </c>
      <c r="B82" s="6"/>
      <c r="C82" s="216"/>
      <c r="D82" s="16" t="str">
        <f t="shared" si="3"/>
        <v/>
      </c>
      <c r="E82" s="349" t="b">
        <f t="shared" si="4"/>
        <v>0</v>
      </c>
      <c r="F82" s="350">
        <f t="shared" si="5"/>
        <v>1</v>
      </c>
    </row>
    <row r="83" spans="1:6">
      <c r="A83" s="37">
        <v>74</v>
      </c>
      <c r="B83" s="6"/>
      <c r="C83" s="216"/>
      <c r="D83" s="16" t="str">
        <f t="shared" si="3"/>
        <v/>
      </c>
      <c r="E83" s="349" t="b">
        <f t="shared" si="4"/>
        <v>0</v>
      </c>
      <c r="F83" s="350">
        <f t="shared" si="5"/>
        <v>1</v>
      </c>
    </row>
    <row r="84" spans="1:6">
      <c r="A84" s="37">
        <v>75</v>
      </c>
      <c r="B84" s="6"/>
      <c r="C84" s="216"/>
      <c r="D84" s="16" t="str">
        <f t="shared" si="3"/>
        <v/>
      </c>
      <c r="E84" s="349" t="b">
        <f t="shared" si="4"/>
        <v>0</v>
      </c>
      <c r="F84" s="350">
        <f t="shared" si="5"/>
        <v>1</v>
      </c>
    </row>
    <row r="85" spans="1:6">
      <c r="A85" s="37">
        <v>76</v>
      </c>
      <c r="B85" s="6"/>
      <c r="C85" s="216"/>
      <c r="D85" s="16" t="str">
        <f t="shared" si="3"/>
        <v/>
      </c>
      <c r="E85" s="349" t="b">
        <f t="shared" si="4"/>
        <v>0</v>
      </c>
      <c r="F85" s="350">
        <f t="shared" si="5"/>
        <v>1</v>
      </c>
    </row>
    <row r="86" spans="1:6">
      <c r="A86" s="37">
        <v>77</v>
      </c>
      <c r="B86" s="6"/>
      <c r="C86" s="216"/>
      <c r="D86" s="16" t="str">
        <f t="shared" si="3"/>
        <v/>
      </c>
      <c r="E86" s="349" t="b">
        <f t="shared" si="4"/>
        <v>0</v>
      </c>
      <c r="F86" s="350">
        <f t="shared" si="5"/>
        <v>1</v>
      </c>
    </row>
    <row r="87" spans="1:6">
      <c r="A87" s="37">
        <v>78</v>
      </c>
      <c r="B87" s="6"/>
      <c r="C87" s="216"/>
      <c r="D87" s="16" t="str">
        <f t="shared" si="3"/>
        <v/>
      </c>
      <c r="E87" s="349" t="b">
        <f t="shared" si="4"/>
        <v>0</v>
      </c>
      <c r="F87" s="350">
        <f t="shared" si="5"/>
        <v>1</v>
      </c>
    </row>
    <row r="88" spans="1:6">
      <c r="A88" s="37">
        <v>79</v>
      </c>
      <c r="B88" s="6"/>
      <c r="C88" s="216"/>
      <c r="D88" s="16" t="str">
        <f t="shared" si="3"/>
        <v/>
      </c>
      <c r="E88" s="349" t="b">
        <f t="shared" si="4"/>
        <v>0</v>
      </c>
      <c r="F88" s="350">
        <f t="shared" si="5"/>
        <v>1</v>
      </c>
    </row>
    <row r="89" spans="1:6">
      <c r="A89" s="37">
        <v>80</v>
      </c>
      <c r="B89" s="6"/>
      <c r="C89" s="216"/>
      <c r="D89" s="16" t="str">
        <f t="shared" si="3"/>
        <v/>
      </c>
      <c r="E89" s="349" t="b">
        <f t="shared" si="4"/>
        <v>0</v>
      </c>
      <c r="F89" s="350">
        <f t="shared" si="5"/>
        <v>1</v>
      </c>
    </row>
    <row r="90" spans="1:6">
      <c r="A90" s="37">
        <v>81</v>
      </c>
      <c r="B90" s="6"/>
      <c r="C90" s="216"/>
      <c r="D90" s="16" t="str">
        <f t="shared" si="3"/>
        <v/>
      </c>
      <c r="E90" s="349" t="b">
        <f t="shared" si="4"/>
        <v>0</v>
      </c>
      <c r="F90" s="350">
        <f t="shared" si="5"/>
        <v>1</v>
      </c>
    </row>
    <row r="91" spans="1:6">
      <c r="A91" s="37">
        <v>82</v>
      </c>
      <c r="B91" s="6"/>
      <c r="C91" s="216"/>
      <c r="D91" s="16" t="str">
        <f t="shared" si="3"/>
        <v/>
      </c>
      <c r="E91" s="349" t="b">
        <f t="shared" si="4"/>
        <v>0</v>
      </c>
      <c r="F91" s="350">
        <f t="shared" si="5"/>
        <v>1</v>
      </c>
    </row>
    <row r="92" spans="1:6">
      <c r="A92" s="37">
        <v>83</v>
      </c>
      <c r="B92" s="6"/>
      <c r="C92" s="216"/>
      <c r="D92" s="16" t="str">
        <f t="shared" si="3"/>
        <v/>
      </c>
      <c r="E92" s="349" t="b">
        <f t="shared" si="4"/>
        <v>0</v>
      </c>
      <c r="F92" s="350">
        <f t="shared" si="5"/>
        <v>1</v>
      </c>
    </row>
    <row r="93" spans="1:6">
      <c r="A93" s="37">
        <v>84</v>
      </c>
      <c r="B93" s="6"/>
      <c r="C93" s="216"/>
      <c r="D93" s="16" t="str">
        <f t="shared" si="3"/>
        <v/>
      </c>
      <c r="E93" s="349" t="b">
        <f t="shared" si="4"/>
        <v>0</v>
      </c>
      <c r="F93" s="350">
        <f t="shared" si="5"/>
        <v>1</v>
      </c>
    </row>
    <row r="94" spans="1:6">
      <c r="A94" s="37">
        <v>85</v>
      </c>
      <c r="B94" s="6"/>
      <c r="C94" s="216"/>
      <c r="D94" s="16" t="str">
        <f t="shared" si="3"/>
        <v/>
      </c>
      <c r="E94" s="349" t="b">
        <f t="shared" si="4"/>
        <v>0</v>
      </c>
      <c r="F94" s="350">
        <f t="shared" si="5"/>
        <v>1</v>
      </c>
    </row>
    <row r="95" spans="1:6">
      <c r="A95" s="37">
        <v>86</v>
      </c>
      <c r="B95" s="6"/>
      <c r="C95" s="216"/>
      <c r="D95" s="16" t="str">
        <f t="shared" si="3"/>
        <v/>
      </c>
      <c r="E95" s="349" t="b">
        <f t="shared" si="4"/>
        <v>0</v>
      </c>
      <c r="F95" s="350">
        <f t="shared" si="5"/>
        <v>1</v>
      </c>
    </row>
    <row r="96" spans="1:6">
      <c r="A96" s="37">
        <v>87</v>
      </c>
      <c r="B96" s="6"/>
      <c r="C96" s="216"/>
      <c r="D96" s="16" t="str">
        <f t="shared" si="3"/>
        <v/>
      </c>
      <c r="E96" s="349" t="b">
        <f t="shared" si="4"/>
        <v>0</v>
      </c>
      <c r="F96" s="350">
        <f t="shared" si="5"/>
        <v>1</v>
      </c>
    </row>
    <row r="97" spans="1:6">
      <c r="A97" s="37">
        <v>88</v>
      </c>
      <c r="B97" s="6"/>
      <c r="C97" s="216"/>
      <c r="D97" s="16" t="str">
        <f t="shared" si="3"/>
        <v/>
      </c>
      <c r="E97" s="349" t="b">
        <f t="shared" si="4"/>
        <v>0</v>
      </c>
      <c r="F97" s="350">
        <f t="shared" si="5"/>
        <v>1</v>
      </c>
    </row>
    <row r="98" spans="1:6">
      <c r="A98" s="37">
        <v>89</v>
      </c>
      <c r="B98" s="6"/>
      <c r="C98" s="216"/>
      <c r="D98" s="16" t="str">
        <f t="shared" si="3"/>
        <v/>
      </c>
      <c r="E98" s="349" t="b">
        <f t="shared" si="4"/>
        <v>0</v>
      </c>
      <c r="F98" s="350">
        <f t="shared" si="5"/>
        <v>1</v>
      </c>
    </row>
    <row r="99" spans="1:6">
      <c r="A99" s="37">
        <v>90</v>
      </c>
      <c r="B99" s="6"/>
      <c r="C99" s="216"/>
      <c r="D99" s="16" t="str">
        <f t="shared" si="3"/>
        <v/>
      </c>
      <c r="E99" s="349" t="b">
        <f t="shared" si="4"/>
        <v>0</v>
      </c>
      <c r="F99" s="350">
        <f t="shared" si="5"/>
        <v>1</v>
      </c>
    </row>
    <row r="100" spans="1:6">
      <c r="A100" s="37">
        <v>91</v>
      </c>
      <c r="B100" s="6"/>
      <c r="C100" s="216"/>
      <c r="D100" s="16" t="str">
        <f t="shared" si="3"/>
        <v/>
      </c>
      <c r="E100" s="349" t="b">
        <f t="shared" si="4"/>
        <v>0</v>
      </c>
      <c r="F100" s="350">
        <f t="shared" si="5"/>
        <v>1</v>
      </c>
    </row>
    <row r="101" spans="1:6">
      <c r="A101" s="37">
        <v>92</v>
      </c>
      <c r="B101" s="6"/>
      <c r="C101" s="216"/>
      <c r="D101" s="16" t="str">
        <f t="shared" si="3"/>
        <v/>
      </c>
      <c r="E101" s="349" t="b">
        <f t="shared" si="4"/>
        <v>0</v>
      </c>
      <c r="F101" s="350">
        <f t="shared" si="5"/>
        <v>1</v>
      </c>
    </row>
    <row r="102" spans="1:6">
      <c r="A102" s="37">
        <v>93</v>
      </c>
      <c r="B102" s="6"/>
      <c r="C102" s="216"/>
      <c r="D102" s="16" t="str">
        <f t="shared" si="3"/>
        <v/>
      </c>
      <c r="E102" s="349" t="b">
        <f t="shared" si="4"/>
        <v>0</v>
      </c>
      <c r="F102" s="350">
        <f t="shared" si="5"/>
        <v>1</v>
      </c>
    </row>
    <row r="103" spans="1:6">
      <c r="A103" s="37">
        <v>94</v>
      </c>
      <c r="B103" s="6"/>
      <c r="C103" s="216"/>
      <c r="D103" s="16" t="str">
        <f t="shared" si="3"/>
        <v/>
      </c>
      <c r="E103" s="349" t="b">
        <f t="shared" si="4"/>
        <v>0</v>
      </c>
      <c r="F103" s="350">
        <f t="shared" si="5"/>
        <v>1</v>
      </c>
    </row>
    <row r="104" spans="1:6">
      <c r="A104" s="37">
        <v>95</v>
      </c>
      <c r="B104" s="6"/>
      <c r="C104" s="216"/>
      <c r="D104" s="16" t="str">
        <f t="shared" si="3"/>
        <v/>
      </c>
      <c r="E104" s="349" t="b">
        <f t="shared" si="4"/>
        <v>0</v>
      </c>
      <c r="F104" s="350">
        <f t="shared" si="5"/>
        <v>1</v>
      </c>
    </row>
    <row r="105" spans="1:6">
      <c r="A105" s="37">
        <v>96</v>
      </c>
      <c r="B105" s="6"/>
      <c r="C105" s="216"/>
      <c r="D105" s="16" t="str">
        <f t="shared" si="3"/>
        <v/>
      </c>
      <c r="E105" s="349" t="b">
        <f t="shared" si="4"/>
        <v>0</v>
      </c>
      <c r="F105" s="350">
        <f t="shared" si="5"/>
        <v>1</v>
      </c>
    </row>
    <row r="106" spans="1:6">
      <c r="A106" s="37">
        <v>97</v>
      </c>
      <c r="B106" s="6"/>
      <c r="C106" s="216"/>
      <c r="D106" s="16" t="str">
        <f t="shared" si="3"/>
        <v/>
      </c>
      <c r="E106" s="349" t="b">
        <f t="shared" si="4"/>
        <v>0</v>
      </c>
      <c r="F106" s="350">
        <f t="shared" si="5"/>
        <v>1</v>
      </c>
    </row>
    <row r="107" spans="1:6">
      <c r="A107" s="37">
        <v>98</v>
      </c>
      <c r="B107" s="6"/>
      <c r="C107" s="216"/>
      <c r="D107" s="16" t="str">
        <f t="shared" si="3"/>
        <v/>
      </c>
      <c r="E107" s="349" t="b">
        <f t="shared" si="4"/>
        <v>0</v>
      </c>
      <c r="F107" s="350">
        <f t="shared" si="5"/>
        <v>1</v>
      </c>
    </row>
    <row r="108" spans="1:6">
      <c r="A108" s="143">
        <v>99</v>
      </c>
      <c r="B108" s="6"/>
      <c r="C108" s="216"/>
      <c r="D108" s="16" t="str">
        <f t="shared" si="3"/>
        <v/>
      </c>
      <c r="E108" s="349" t="b">
        <f t="shared" si="4"/>
        <v>0</v>
      </c>
      <c r="F108" s="350">
        <f t="shared" si="5"/>
        <v>1</v>
      </c>
    </row>
    <row r="109" spans="1:6">
      <c r="A109" s="143">
        <v>100</v>
      </c>
      <c r="B109" s="144"/>
      <c r="C109" s="146"/>
      <c r="D109" s="16" t="str">
        <f t="shared" si="3"/>
        <v/>
      </c>
    </row>
    <row r="110" spans="1:6">
      <c r="A110" s="143">
        <v>101</v>
      </c>
      <c r="B110" s="144"/>
      <c r="C110" s="146"/>
      <c r="D110" s="16" t="str">
        <f t="shared" si="3"/>
        <v/>
      </c>
    </row>
    <row r="111" spans="1:6">
      <c r="A111" s="143">
        <v>102</v>
      </c>
      <c r="B111" s="144"/>
      <c r="C111" s="146"/>
      <c r="D111" s="16" t="str">
        <f t="shared" si="3"/>
        <v/>
      </c>
    </row>
    <row r="112" spans="1:6">
      <c r="A112" s="143">
        <v>103</v>
      </c>
      <c r="B112" s="144"/>
      <c r="C112" s="146"/>
      <c r="D112" s="16" t="str">
        <f t="shared" si="3"/>
        <v/>
      </c>
    </row>
    <row r="113" spans="1:4">
      <c r="A113" s="143">
        <v>104</v>
      </c>
      <c r="B113" s="144"/>
      <c r="C113" s="146"/>
      <c r="D113" s="16" t="str">
        <f t="shared" si="3"/>
        <v/>
      </c>
    </row>
    <row r="114" spans="1:4">
      <c r="A114" s="143">
        <v>105</v>
      </c>
      <c r="B114" s="144"/>
      <c r="C114" s="146"/>
      <c r="D114" s="16" t="str">
        <f t="shared" si="3"/>
        <v/>
      </c>
    </row>
    <row r="115" spans="1:4">
      <c r="A115" s="143">
        <v>106</v>
      </c>
      <c r="B115" s="144"/>
      <c r="C115" s="146"/>
      <c r="D115" s="16" t="str">
        <f t="shared" si="3"/>
        <v/>
      </c>
    </row>
    <row r="116" spans="1:4">
      <c r="A116" s="143">
        <v>107</v>
      </c>
      <c r="B116" s="144"/>
      <c r="C116" s="146"/>
      <c r="D116" s="16" t="str">
        <f t="shared" si="3"/>
        <v/>
      </c>
    </row>
    <row r="117" spans="1:4">
      <c r="A117" s="143">
        <v>108</v>
      </c>
      <c r="B117" s="144"/>
      <c r="C117" s="146"/>
      <c r="D117" s="16" t="str">
        <f t="shared" si="3"/>
        <v/>
      </c>
    </row>
    <row r="118" spans="1:4">
      <c r="A118" s="143">
        <v>109</v>
      </c>
      <c r="B118" s="144"/>
      <c r="C118" s="146"/>
      <c r="D118" s="16" t="str">
        <f t="shared" si="3"/>
        <v/>
      </c>
    </row>
    <row r="119" spans="1:4">
      <c r="A119" s="143">
        <v>110</v>
      </c>
      <c r="B119" s="144"/>
      <c r="C119" s="146"/>
      <c r="D119" s="16" t="str">
        <f t="shared" si="3"/>
        <v/>
      </c>
    </row>
    <row r="120" spans="1:4">
      <c r="A120" s="143">
        <v>111</v>
      </c>
      <c r="B120" s="144"/>
      <c r="C120" s="146"/>
      <c r="D120" s="16" t="str">
        <f t="shared" si="3"/>
        <v/>
      </c>
    </row>
    <row r="121" spans="1:4">
      <c r="A121" s="143">
        <v>112</v>
      </c>
      <c r="B121" s="144"/>
      <c r="C121" s="146"/>
      <c r="D121" s="16" t="str">
        <f t="shared" si="3"/>
        <v/>
      </c>
    </row>
    <row r="122" spans="1:4">
      <c r="A122" s="143">
        <v>113</v>
      </c>
      <c r="B122" s="144"/>
      <c r="C122" s="146"/>
      <c r="D122" s="16" t="str">
        <f t="shared" si="3"/>
        <v/>
      </c>
    </row>
    <row r="123" spans="1:4">
      <c r="A123" s="143">
        <v>114</v>
      </c>
      <c r="B123" s="144"/>
      <c r="C123" s="146"/>
      <c r="D123" s="16" t="str">
        <f t="shared" si="3"/>
        <v/>
      </c>
    </row>
    <row r="124" spans="1:4">
      <c r="A124" s="143">
        <v>115</v>
      </c>
      <c r="B124" s="144"/>
      <c r="C124" s="146"/>
      <c r="D124" s="16" t="str">
        <f t="shared" si="3"/>
        <v/>
      </c>
    </row>
    <row r="125" spans="1:4">
      <c r="A125" s="143">
        <v>116</v>
      </c>
      <c r="B125" s="144"/>
      <c r="C125" s="146"/>
      <c r="D125" s="16" t="str">
        <f t="shared" si="3"/>
        <v/>
      </c>
    </row>
    <row r="126" spans="1:4">
      <c r="A126" s="143">
        <v>117</v>
      </c>
      <c r="B126" s="144"/>
      <c r="C126" s="146"/>
      <c r="D126" s="16" t="str">
        <f t="shared" si="3"/>
        <v/>
      </c>
    </row>
    <row r="127" spans="1:4">
      <c r="A127" s="143">
        <v>118</v>
      </c>
      <c r="B127" s="144"/>
      <c r="C127" s="146"/>
      <c r="D127" s="16" t="str">
        <f t="shared" si="3"/>
        <v/>
      </c>
    </row>
    <row r="128" spans="1:4">
      <c r="A128" s="143">
        <v>119</v>
      </c>
      <c r="B128" s="144"/>
      <c r="C128" s="146"/>
      <c r="D128" s="16" t="str">
        <f t="shared" si="3"/>
        <v/>
      </c>
    </row>
    <row r="129" spans="1:4">
      <c r="A129" s="143">
        <v>120</v>
      </c>
      <c r="B129" s="144"/>
      <c r="C129" s="146"/>
      <c r="D129" s="16" t="str">
        <f t="shared" si="3"/>
        <v/>
      </c>
    </row>
    <row r="130" spans="1:4">
      <c r="A130" s="143">
        <v>121</v>
      </c>
      <c r="B130" s="144"/>
      <c r="C130" s="146"/>
      <c r="D130" s="16" t="str">
        <f t="shared" si="3"/>
        <v/>
      </c>
    </row>
    <row r="131" spans="1:4">
      <c r="A131" s="143">
        <v>122</v>
      </c>
      <c r="B131" s="144"/>
      <c r="C131" s="146"/>
      <c r="D131" s="16" t="str">
        <f t="shared" si="3"/>
        <v/>
      </c>
    </row>
    <row r="132" spans="1:4">
      <c r="A132" s="143">
        <v>123</v>
      </c>
      <c r="B132" s="144"/>
      <c r="C132" s="146"/>
      <c r="D132" s="16" t="str">
        <f t="shared" si="3"/>
        <v/>
      </c>
    </row>
    <row r="133" spans="1:4">
      <c r="A133" s="143">
        <v>124</v>
      </c>
      <c r="B133" s="144"/>
      <c r="C133" s="146"/>
      <c r="D133" s="16" t="str">
        <f t="shared" si="3"/>
        <v/>
      </c>
    </row>
    <row r="134" spans="1:4">
      <c r="A134" s="143">
        <v>125</v>
      </c>
      <c r="B134" s="144"/>
      <c r="C134" s="146"/>
      <c r="D134" s="16" t="str">
        <f t="shared" si="3"/>
        <v/>
      </c>
    </row>
    <row r="135" spans="1:4">
      <c r="A135" s="143">
        <v>126</v>
      </c>
      <c r="B135" s="144"/>
      <c r="C135" s="146"/>
      <c r="D135" s="16" t="str">
        <f t="shared" si="3"/>
        <v/>
      </c>
    </row>
    <row r="136" spans="1:4">
      <c r="A136" s="143">
        <v>127</v>
      </c>
      <c r="B136" s="144"/>
      <c r="C136" s="146"/>
      <c r="D136" s="16" t="str">
        <f t="shared" si="3"/>
        <v/>
      </c>
    </row>
    <row r="137" spans="1:4">
      <c r="A137" s="143">
        <v>128</v>
      </c>
      <c r="B137" s="144"/>
      <c r="C137" s="146"/>
      <c r="D137" s="16" t="str">
        <f t="shared" si="3"/>
        <v/>
      </c>
    </row>
    <row r="138" spans="1:4">
      <c r="A138" s="143">
        <v>129</v>
      </c>
      <c r="B138" s="144"/>
      <c r="C138" s="146"/>
      <c r="D138" s="16" t="str">
        <f t="shared" ref="D138:D201" si="6">IF(OR($B138="",,,,$C138&lt;an_initial,$C138&gt;an_final,),"",10)</f>
        <v/>
      </c>
    </row>
    <row r="139" spans="1:4">
      <c r="A139" s="143">
        <v>130</v>
      </c>
      <c r="B139" s="144"/>
      <c r="C139" s="146"/>
      <c r="D139" s="16" t="str">
        <f t="shared" si="6"/>
        <v/>
      </c>
    </row>
    <row r="140" spans="1:4">
      <c r="A140" s="143">
        <v>131</v>
      </c>
      <c r="B140" s="144"/>
      <c r="C140" s="146"/>
      <c r="D140" s="16" t="str">
        <f t="shared" si="6"/>
        <v/>
      </c>
    </row>
    <row r="141" spans="1:4">
      <c r="A141" s="143">
        <v>132</v>
      </c>
      <c r="B141" s="144"/>
      <c r="C141" s="146"/>
      <c r="D141" s="16" t="str">
        <f t="shared" si="6"/>
        <v/>
      </c>
    </row>
    <row r="142" spans="1:4">
      <c r="A142" s="143">
        <v>133</v>
      </c>
      <c r="B142" s="144"/>
      <c r="C142" s="146"/>
      <c r="D142" s="16" t="str">
        <f t="shared" si="6"/>
        <v/>
      </c>
    </row>
    <row r="143" spans="1:4">
      <c r="A143" s="143">
        <v>134</v>
      </c>
      <c r="B143" s="144"/>
      <c r="C143" s="146"/>
      <c r="D143" s="16" t="str">
        <f t="shared" si="6"/>
        <v/>
      </c>
    </row>
    <row r="144" spans="1:4">
      <c r="A144" s="143">
        <v>135</v>
      </c>
      <c r="B144" s="144"/>
      <c r="C144" s="146"/>
      <c r="D144" s="16" t="str">
        <f t="shared" si="6"/>
        <v/>
      </c>
    </row>
    <row r="145" spans="1:4">
      <c r="A145" s="143">
        <v>136</v>
      </c>
      <c r="B145" s="144"/>
      <c r="C145" s="146"/>
      <c r="D145" s="16" t="str">
        <f t="shared" si="6"/>
        <v/>
      </c>
    </row>
    <row r="146" spans="1:4">
      <c r="A146" s="143">
        <v>137</v>
      </c>
      <c r="B146" s="144"/>
      <c r="C146" s="146"/>
      <c r="D146" s="16" t="str">
        <f t="shared" si="6"/>
        <v/>
      </c>
    </row>
    <row r="147" spans="1:4">
      <c r="A147" s="143">
        <v>138</v>
      </c>
      <c r="B147" s="144"/>
      <c r="C147" s="146"/>
      <c r="D147" s="16" t="str">
        <f t="shared" si="6"/>
        <v/>
      </c>
    </row>
    <row r="148" spans="1:4">
      <c r="A148" s="143">
        <v>139</v>
      </c>
      <c r="B148" s="144"/>
      <c r="C148" s="146"/>
      <c r="D148" s="16" t="str">
        <f t="shared" si="6"/>
        <v/>
      </c>
    </row>
    <row r="149" spans="1:4">
      <c r="A149" s="143">
        <v>140</v>
      </c>
      <c r="B149" s="144"/>
      <c r="C149" s="146"/>
      <c r="D149" s="16" t="str">
        <f t="shared" si="6"/>
        <v/>
      </c>
    </row>
    <row r="150" spans="1:4">
      <c r="A150" s="143">
        <v>141</v>
      </c>
      <c r="B150" s="144"/>
      <c r="C150" s="146"/>
      <c r="D150" s="16" t="str">
        <f t="shared" si="6"/>
        <v/>
      </c>
    </row>
    <row r="151" spans="1:4">
      <c r="A151" s="143">
        <v>142</v>
      </c>
      <c r="B151" s="144"/>
      <c r="C151" s="146"/>
      <c r="D151" s="16" t="str">
        <f t="shared" si="6"/>
        <v/>
      </c>
    </row>
    <row r="152" spans="1:4">
      <c r="A152" s="143">
        <v>143</v>
      </c>
      <c r="B152" s="144"/>
      <c r="C152" s="146"/>
      <c r="D152" s="16" t="str">
        <f t="shared" si="6"/>
        <v/>
      </c>
    </row>
    <row r="153" spans="1:4">
      <c r="A153" s="143">
        <v>144</v>
      </c>
      <c r="B153" s="144"/>
      <c r="C153" s="146"/>
      <c r="D153" s="16" t="str">
        <f t="shared" si="6"/>
        <v/>
      </c>
    </row>
    <row r="154" spans="1:4">
      <c r="A154" s="143">
        <v>145</v>
      </c>
      <c r="B154" s="144"/>
      <c r="C154" s="146"/>
      <c r="D154" s="16" t="str">
        <f t="shared" si="6"/>
        <v/>
      </c>
    </row>
    <row r="155" spans="1:4">
      <c r="A155" s="143">
        <v>146</v>
      </c>
      <c r="B155" s="144"/>
      <c r="C155" s="146"/>
      <c r="D155" s="16" t="str">
        <f t="shared" si="6"/>
        <v/>
      </c>
    </row>
    <row r="156" spans="1:4">
      <c r="A156" s="143">
        <v>147</v>
      </c>
      <c r="B156" s="144"/>
      <c r="C156" s="146"/>
      <c r="D156" s="16" t="str">
        <f t="shared" si="6"/>
        <v/>
      </c>
    </row>
    <row r="157" spans="1:4">
      <c r="A157" s="143">
        <v>148</v>
      </c>
      <c r="B157" s="144"/>
      <c r="C157" s="146"/>
      <c r="D157" s="16" t="str">
        <f t="shared" si="6"/>
        <v/>
      </c>
    </row>
    <row r="158" spans="1:4">
      <c r="A158" s="143">
        <v>149</v>
      </c>
      <c r="B158" s="144"/>
      <c r="C158" s="146"/>
      <c r="D158" s="16" t="str">
        <f t="shared" si="6"/>
        <v/>
      </c>
    </row>
    <row r="159" spans="1:4">
      <c r="A159" s="143">
        <v>150</v>
      </c>
      <c r="B159" s="144"/>
      <c r="C159" s="146"/>
      <c r="D159" s="16" t="str">
        <f t="shared" si="6"/>
        <v/>
      </c>
    </row>
    <row r="160" spans="1:4">
      <c r="A160" s="143">
        <v>151</v>
      </c>
      <c r="B160" s="144"/>
      <c r="C160" s="146"/>
      <c r="D160" s="16" t="str">
        <f t="shared" si="6"/>
        <v/>
      </c>
    </row>
    <row r="161" spans="1:4">
      <c r="A161" s="143">
        <v>152</v>
      </c>
      <c r="B161" s="144"/>
      <c r="C161" s="146"/>
      <c r="D161" s="16" t="str">
        <f t="shared" si="6"/>
        <v/>
      </c>
    </row>
    <row r="162" spans="1:4">
      <c r="A162" s="143">
        <v>153</v>
      </c>
      <c r="B162" s="144"/>
      <c r="C162" s="146"/>
      <c r="D162" s="16" t="str">
        <f t="shared" si="6"/>
        <v/>
      </c>
    </row>
    <row r="163" spans="1:4">
      <c r="A163" s="143">
        <v>154</v>
      </c>
      <c r="B163" s="144"/>
      <c r="C163" s="146"/>
      <c r="D163" s="16" t="str">
        <f t="shared" si="6"/>
        <v/>
      </c>
    </row>
    <row r="164" spans="1:4">
      <c r="A164" s="143">
        <v>155</v>
      </c>
      <c r="B164" s="144"/>
      <c r="C164" s="146"/>
      <c r="D164" s="16" t="str">
        <f t="shared" si="6"/>
        <v/>
      </c>
    </row>
    <row r="165" spans="1:4">
      <c r="A165" s="143">
        <v>156</v>
      </c>
      <c r="B165" s="144"/>
      <c r="C165" s="146"/>
      <c r="D165" s="16" t="str">
        <f t="shared" si="6"/>
        <v/>
      </c>
    </row>
    <row r="166" spans="1:4">
      <c r="A166" s="143">
        <v>157</v>
      </c>
      <c r="B166" s="144"/>
      <c r="C166" s="146"/>
      <c r="D166" s="16" t="str">
        <f t="shared" si="6"/>
        <v/>
      </c>
    </row>
    <row r="167" spans="1:4">
      <c r="A167" s="143">
        <v>158</v>
      </c>
      <c r="B167" s="144"/>
      <c r="C167" s="146"/>
      <c r="D167" s="16" t="str">
        <f t="shared" si="6"/>
        <v/>
      </c>
    </row>
    <row r="168" spans="1:4">
      <c r="A168" s="143">
        <v>159</v>
      </c>
      <c r="B168" s="144"/>
      <c r="C168" s="146"/>
      <c r="D168" s="16" t="str">
        <f t="shared" si="6"/>
        <v/>
      </c>
    </row>
    <row r="169" spans="1:4">
      <c r="A169" s="143">
        <v>160</v>
      </c>
      <c r="B169" s="144"/>
      <c r="C169" s="146"/>
      <c r="D169" s="16" t="str">
        <f t="shared" si="6"/>
        <v/>
      </c>
    </row>
    <row r="170" spans="1:4">
      <c r="A170" s="143">
        <v>161</v>
      </c>
      <c r="B170" s="144"/>
      <c r="C170" s="146"/>
      <c r="D170" s="16" t="str">
        <f t="shared" si="6"/>
        <v/>
      </c>
    </row>
    <row r="171" spans="1:4">
      <c r="A171" s="143">
        <v>162</v>
      </c>
      <c r="B171" s="144"/>
      <c r="C171" s="146"/>
      <c r="D171" s="16" t="str">
        <f t="shared" si="6"/>
        <v/>
      </c>
    </row>
    <row r="172" spans="1:4">
      <c r="A172" s="143">
        <v>163</v>
      </c>
      <c r="B172" s="144"/>
      <c r="C172" s="146"/>
      <c r="D172" s="16" t="str">
        <f t="shared" si="6"/>
        <v/>
      </c>
    </row>
    <row r="173" spans="1:4">
      <c r="A173" s="143">
        <v>164</v>
      </c>
      <c r="B173" s="144"/>
      <c r="C173" s="146"/>
      <c r="D173" s="16" t="str">
        <f t="shared" si="6"/>
        <v/>
      </c>
    </row>
    <row r="174" spans="1:4">
      <c r="A174" s="143">
        <v>165</v>
      </c>
      <c r="B174" s="144"/>
      <c r="C174" s="146"/>
      <c r="D174" s="16" t="str">
        <f t="shared" si="6"/>
        <v/>
      </c>
    </row>
    <row r="175" spans="1:4">
      <c r="A175" s="143">
        <v>166</v>
      </c>
      <c r="B175" s="144"/>
      <c r="C175" s="146"/>
      <c r="D175" s="16" t="str">
        <f t="shared" si="6"/>
        <v/>
      </c>
    </row>
    <row r="176" spans="1:4">
      <c r="A176" s="143">
        <v>167</v>
      </c>
      <c r="B176" s="144"/>
      <c r="C176" s="146"/>
      <c r="D176" s="16" t="str">
        <f t="shared" si="6"/>
        <v/>
      </c>
    </row>
    <row r="177" spans="1:4">
      <c r="A177" s="143">
        <v>168</v>
      </c>
      <c r="B177" s="144"/>
      <c r="C177" s="146"/>
      <c r="D177" s="16" t="str">
        <f t="shared" si="6"/>
        <v/>
      </c>
    </row>
    <row r="178" spans="1:4">
      <c r="A178" s="143">
        <v>169</v>
      </c>
      <c r="B178" s="144"/>
      <c r="C178" s="146"/>
      <c r="D178" s="16" t="str">
        <f t="shared" si="6"/>
        <v/>
      </c>
    </row>
    <row r="179" spans="1:4">
      <c r="A179" s="143">
        <v>170</v>
      </c>
      <c r="B179" s="144"/>
      <c r="C179" s="146"/>
      <c r="D179" s="16" t="str">
        <f t="shared" si="6"/>
        <v/>
      </c>
    </row>
    <row r="180" spans="1:4">
      <c r="A180" s="143">
        <v>171</v>
      </c>
      <c r="B180" s="144"/>
      <c r="C180" s="146"/>
      <c r="D180" s="16" t="str">
        <f t="shared" si="6"/>
        <v/>
      </c>
    </row>
    <row r="181" spans="1:4">
      <c r="A181" s="143">
        <v>172</v>
      </c>
      <c r="B181" s="144"/>
      <c r="C181" s="146"/>
      <c r="D181" s="16" t="str">
        <f t="shared" si="6"/>
        <v/>
      </c>
    </row>
    <row r="182" spans="1:4">
      <c r="A182" s="143">
        <v>173</v>
      </c>
      <c r="B182" s="144"/>
      <c r="C182" s="146"/>
      <c r="D182" s="16" t="str">
        <f t="shared" si="6"/>
        <v/>
      </c>
    </row>
    <row r="183" spans="1:4">
      <c r="A183" s="143">
        <v>174</v>
      </c>
      <c r="B183" s="144"/>
      <c r="C183" s="146"/>
      <c r="D183" s="16" t="str">
        <f t="shared" si="6"/>
        <v/>
      </c>
    </row>
    <row r="184" spans="1:4">
      <c r="A184" s="143">
        <v>175</v>
      </c>
      <c r="B184" s="144"/>
      <c r="C184" s="146"/>
      <c r="D184" s="16" t="str">
        <f t="shared" si="6"/>
        <v/>
      </c>
    </row>
    <row r="185" spans="1:4">
      <c r="A185" s="143">
        <v>176</v>
      </c>
      <c r="B185" s="144"/>
      <c r="C185" s="146"/>
      <c r="D185" s="16" t="str">
        <f t="shared" si="6"/>
        <v/>
      </c>
    </row>
    <row r="186" spans="1:4">
      <c r="A186" s="143">
        <v>177</v>
      </c>
      <c r="B186" s="144"/>
      <c r="C186" s="146"/>
      <c r="D186" s="16" t="str">
        <f t="shared" si="6"/>
        <v/>
      </c>
    </row>
    <row r="187" spans="1:4">
      <c r="A187" s="143">
        <v>178</v>
      </c>
      <c r="B187" s="144"/>
      <c r="C187" s="146"/>
      <c r="D187" s="16" t="str">
        <f t="shared" si="6"/>
        <v/>
      </c>
    </row>
    <row r="188" spans="1:4">
      <c r="A188" s="143">
        <v>179</v>
      </c>
      <c r="B188" s="144"/>
      <c r="C188" s="146"/>
      <c r="D188" s="16" t="str">
        <f t="shared" si="6"/>
        <v/>
      </c>
    </row>
    <row r="189" spans="1:4">
      <c r="A189" s="143">
        <v>180</v>
      </c>
      <c r="B189" s="144"/>
      <c r="C189" s="146"/>
      <c r="D189" s="16" t="str">
        <f t="shared" si="6"/>
        <v/>
      </c>
    </row>
    <row r="190" spans="1:4">
      <c r="A190" s="143">
        <v>181</v>
      </c>
      <c r="B190" s="144"/>
      <c r="C190" s="146"/>
      <c r="D190" s="16" t="str">
        <f t="shared" si="6"/>
        <v/>
      </c>
    </row>
    <row r="191" spans="1:4">
      <c r="A191" s="143">
        <v>182</v>
      </c>
      <c r="B191" s="144"/>
      <c r="C191" s="146"/>
      <c r="D191" s="16" t="str">
        <f t="shared" si="6"/>
        <v/>
      </c>
    </row>
    <row r="192" spans="1:4">
      <c r="A192" s="143">
        <v>183</v>
      </c>
      <c r="B192" s="144"/>
      <c r="C192" s="146"/>
      <c r="D192" s="16" t="str">
        <f t="shared" si="6"/>
        <v/>
      </c>
    </row>
    <row r="193" spans="1:4">
      <c r="A193" s="143">
        <v>184</v>
      </c>
      <c r="B193" s="144"/>
      <c r="C193" s="146"/>
      <c r="D193" s="16" t="str">
        <f t="shared" si="6"/>
        <v/>
      </c>
    </row>
    <row r="194" spans="1:4">
      <c r="A194" s="143">
        <v>185</v>
      </c>
      <c r="B194" s="144"/>
      <c r="C194" s="146"/>
      <c r="D194" s="16" t="str">
        <f t="shared" si="6"/>
        <v/>
      </c>
    </row>
    <row r="195" spans="1:4">
      <c r="A195" s="143">
        <v>186</v>
      </c>
      <c r="B195" s="144"/>
      <c r="C195" s="146"/>
      <c r="D195" s="16" t="str">
        <f t="shared" si="6"/>
        <v/>
      </c>
    </row>
    <row r="196" spans="1:4">
      <c r="A196" s="143">
        <v>187</v>
      </c>
      <c r="B196" s="144"/>
      <c r="C196" s="146"/>
      <c r="D196" s="16" t="str">
        <f t="shared" si="6"/>
        <v/>
      </c>
    </row>
    <row r="197" spans="1:4">
      <c r="A197" s="143">
        <v>188</v>
      </c>
      <c r="B197" s="144"/>
      <c r="C197" s="146"/>
      <c r="D197" s="16" t="str">
        <f t="shared" si="6"/>
        <v/>
      </c>
    </row>
    <row r="198" spans="1:4">
      <c r="A198" s="143">
        <v>189</v>
      </c>
      <c r="B198" s="144"/>
      <c r="C198" s="146"/>
      <c r="D198" s="16" t="str">
        <f t="shared" si="6"/>
        <v/>
      </c>
    </row>
    <row r="199" spans="1:4">
      <c r="A199" s="143">
        <v>190</v>
      </c>
      <c r="B199" s="144"/>
      <c r="C199" s="146"/>
      <c r="D199" s="16" t="str">
        <f t="shared" si="6"/>
        <v/>
      </c>
    </row>
    <row r="200" spans="1:4">
      <c r="A200" s="143">
        <v>191</v>
      </c>
      <c r="B200" s="144"/>
      <c r="C200" s="146"/>
      <c r="D200" s="16" t="str">
        <f t="shared" si="6"/>
        <v/>
      </c>
    </row>
    <row r="201" spans="1:4">
      <c r="A201" s="143">
        <v>192</v>
      </c>
      <c r="B201" s="144"/>
      <c r="C201" s="146"/>
      <c r="D201" s="16" t="str">
        <f t="shared" si="6"/>
        <v/>
      </c>
    </row>
    <row r="202" spans="1:4">
      <c r="A202" s="143">
        <v>193</v>
      </c>
      <c r="B202" s="144"/>
      <c r="C202" s="146"/>
      <c r="D202" s="16" t="str">
        <f t="shared" ref="D202:D259" si="7">IF(OR($B202="",,,,$C202&lt;an_initial,$C202&gt;an_final,),"",10)</f>
        <v/>
      </c>
    </row>
    <row r="203" spans="1:4">
      <c r="A203" s="143">
        <v>194</v>
      </c>
      <c r="B203" s="144"/>
      <c r="C203" s="146"/>
      <c r="D203" s="16" t="str">
        <f t="shared" si="7"/>
        <v/>
      </c>
    </row>
    <row r="204" spans="1:4">
      <c r="A204" s="143">
        <v>195</v>
      </c>
      <c r="B204" s="144"/>
      <c r="C204" s="146"/>
      <c r="D204" s="16" t="str">
        <f t="shared" si="7"/>
        <v/>
      </c>
    </row>
    <row r="205" spans="1:4">
      <c r="A205" s="143">
        <v>196</v>
      </c>
      <c r="B205" s="144"/>
      <c r="C205" s="146"/>
      <c r="D205" s="16" t="str">
        <f t="shared" si="7"/>
        <v/>
      </c>
    </row>
    <row r="206" spans="1:4">
      <c r="A206" s="143">
        <v>197</v>
      </c>
      <c r="B206" s="144"/>
      <c r="C206" s="146"/>
      <c r="D206" s="16" t="str">
        <f t="shared" si="7"/>
        <v/>
      </c>
    </row>
    <row r="207" spans="1:4">
      <c r="A207" s="143">
        <v>198</v>
      </c>
      <c r="B207" s="144"/>
      <c r="C207" s="146"/>
      <c r="D207" s="16" t="str">
        <f t="shared" si="7"/>
        <v/>
      </c>
    </row>
    <row r="208" spans="1:4">
      <c r="A208" s="143">
        <v>199</v>
      </c>
      <c r="B208" s="144"/>
      <c r="C208" s="146"/>
      <c r="D208" s="16" t="str">
        <f t="shared" si="7"/>
        <v/>
      </c>
    </row>
    <row r="209" spans="1:4">
      <c r="A209" s="143">
        <v>200</v>
      </c>
      <c r="B209" s="144"/>
      <c r="C209" s="146"/>
      <c r="D209" s="16" t="str">
        <f t="shared" si="7"/>
        <v/>
      </c>
    </row>
    <row r="210" spans="1:4">
      <c r="A210" s="143">
        <v>201</v>
      </c>
      <c r="B210" s="144"/>
      <c r="C210" s="146"/>
      <c r="D210" s="16" t="str">
        <f t="shared" si="7"/>
        <v/>
      </c>
    </row>
    <row r="211" spans="1:4">
      <c r="A211" s="143">
        <v>202</v>
      </c>
      <c r="B211" s="144"/>
      <c r="C211" s="146"/>
      <c r="D211" s="16" t="str">
        <f t="shared" si="7"/>
        <v/>
      </c>
    </row>
    <row r="212" spans="1:4">
      <c r="A212" s="143">
        <v>203</v>
      </c>
      <c r="B212" s="144"/>
      <c r="C212" s="146"/>
      <c r="D212" s="16" t="str">
        <f t="shared" si="7"/>
        <v/>
      </c>
    </row>
    <row r="213" spans="1:4">
      <c r="A213" s="143">
        <v>204</v>
      </c>
      <c r="B213" s="144"/>
      <c r="C213" s="146"/>
      <c r="D213" s="16" t="str">
        <f t="shared" si="7"/>
        <v/>
      </c>
    </row>
    <row r="214" spans="1:4">
      <c r="A214" s="143">
        <v>205</v>
      </c>
      <c r="B214" s="144"/>
      <c r="C214" s="146"/>
      <c r="D214" s="16" t="str">
        <f t="shared" si="7"/>
        <v/>
      </c>
    </row>
    <row r="215" spans="1:4">
      <c r="A215" s="143">
        <v>206</v>
      </c>
      <c r="B215" s="144"/>
      <c r="C215" s="146"/>
      <c r="D215" s="16" t="str">
        <f t="shared" si="7"/>
        <v/>
      </c>
    </row>
    <row r="216" spans="1:4">
      <c r="A216" s="143">
        <v>207</v>
      </c>
      <c r="B216" s="144"/>
      <c r="C216" s="146"/>
      <c r="D216" s="16" t="str">
        <f t="shared" si="7"/>
        <v/>
      </c>
    </row>
    <row r="217" spans="1:4">
      <c r="A217" s="143">
        <v>208</v>
      </c>
      <c r="B217" s="144"/>
      <c r="C217" s="146"/>
      <c r="D217" s="16" t="str">
        <f t="shared" si="7"/>
        <v/>
      </c>
    </row>
    <row r="218" spans="1:4">
      <c r="A218" s="143">
        <v>209</v>
      </c>
      <c r="B218" s="144"/>
      <c r="C218" s="146"/>
      <c r="D218" s="16" t="str">
        <f t="shared" si="7"/>
        <v/>
      </c>
    </row>
    <row r="219" spans="1:4">
      <c r="A219" s="143">
        <v>210</v>
      </c>
      <c r="B219" s="144"/>
      <c r="C219" s="146"/>
      <c r="D219" s="16" t="str">
        <f t="shared" si="7"/>
        <v/>
      </c>
    </row>
    <row r="220" spans="1:4">
      <c r="A220" s="143">
        <v>211</v>
      </c>
      <c r="B220" s="144"/>
      <c r="C220" s="146"/>
      <c r="D220" s="16" t="str">
        <f t="shared" si="7"/>
        <v/>
      </c>
    </row>
    <row r="221" spans="1:4">
      <c r="A221" s="143">
        <v>212</v>
      </c>
      <c r="B221" s="144"/>
      <c r="C221" s="146"/>
      <c r="D221" s="16" t="str">
        <f t="shared" si="7"/>
        <v/>
      </c>
    </row>
    <row r="222" spans="1:4">
      <c r="A222" s="143">
        <v>213</v>
      </c>
      <c r="B222" s="144"/>
      <c r="C222" s="146"/>
      <c r="D222" s="16" t="str">
        <f t="shared" si="7"/>
        <v/>
      </c>
    </row>
    <row r="223" spans="1:4">
      <c r="A223" s="143">
        <v>214</v>
      </c>
      <c r="B223" s="144"/>
      <c r="C223" s="146"/>
      <c r="D223" s="16" t="str">
        <f t="shared" si="7"/>
        <v/>
      </c>
    </row>
    <row r="224" spans="1:4">
      <c r="A224" s="143">
        <v>215</v>
      </c>
      <c r="B224" s="144"/>
      <c r="C224" s="146"/>
      <c r="D224" s="16" t="str">
        <f t="shared" si="7"/>
        <v/>
      </c>
    </row>
    <row r="225" spans="1:4">
      <c r="A225" s="143">
        <v>216</v>
      </c>
      <c r="B225" s="144"/>
      <c r="C225" s="146"/>
      <c r="D225" s="16" t="str">
        <f t="shared" si="7"/>
        <v/>
      </c>
    </row>
    <row r="226" spans="1:4">
      <c r="A226" s="143">
        <v>217</v>
      </c>
      <c r="B226" s="144"/>
      <c r="C226" s="146"/>
      <c r="D226" s="16" t="str">
        <f t="shared" si="7"/>
        <v/>
      </c>
    </row>
    <row r="227" spans="1:4">
      <c r="A227" s="143">
        <v>218</v>
      </c>
      <c r="B227" s="144"/>
      <c r="C227" s="146"/>
      <c r="D227" s="16" t="str">
        <f t="shared" si="7"/>
        <v/>
      </c>
    </row>
    <row r="228" spans="1:4">
      <c r="A228" s="143">
        <v>219</v>
      </c>
      <c r="B228" s="144"/>
      <c r="C228" s="146"/>
      <c r="D228" s="16" t="str">
        <f t="shared" si="7"/>
        <v/>
      </c>
    </row>
    <row r="229" spans="1:4">
      <c r="A229" s="143">
        <v>220</v>
      </c>
      <c r="B229" s="144"/>
      <c r="C229" s="146"/>
      <c r="D229" s="16" t="str">
        <f t="shared" si="7"/>
        <v/>
      </c>
    </row>
    <row r="230" spans="1:4">
      <c r="A230" s="143">
        <v>221</v>
      </c>
      <c r="B230" s="144"/>
      <c r="C230" s="146"/>
      <c r="D230" s="16" t="str">
        <f t="shared" si="7"/>
        <v/>
      </c>
    </row>
    <row r="231" spans="1:4">
      <c r="A231" s="143">
        <v>222</v>
      </c>
      <c r="B231" s="144"/>
      <c r="C231" s="146"/>
      <c r="D231" s="16" t="str">
        <f t="shared" si="7"/>
        <v/>
      </c>
    </row>
    <row r="232" spans="1:4">
      <c r="A232" s="143">
        <v>223</v>
      </c>
      <c r="B232" s="144"/>
      <c r="C232" s="146"/>
      <c r="D232" s="16" t="str">
        <f t="shared" si="7"/>
        <v/>
      </c>
    </row>
    <row r="233" spans="1:4">
      <c r="A233" s="143">
        <v>224</v>
      </c>
      <c r="B233" s="144"/>
      <c r="C233" s="146"/>
      <c r="D233" s="16" t="str">
        <f t="shared" si="7"/>
        <v/>
      </c>
    </row>
    <row r="234" spans="1:4">
      <c r="A234" s="143">
        <v>225</v>
      </c>
      <c r="B234" s="144"/>
      <c r="C234" s="146"/>
      <c r="D234" s="16" t="str">
        <f t="shared" si="7"/>
        <v/>
      </c>
    </row>
    <row r="235" spans="1:4">
      <c r="A235" s="143">
        <v>226</v>
      </c>
      <c r="B235" s="144"/>
      <c r="C235" s="146"/>
      <c r="D235" s="16" t="str">
        <f t="shared" si="7"/>
        <v/>
      </c>
    </row>
    <row r="236" spans="1:4">
      <c r="A236" s="143">
        <v>227</v>
      </c>
      <c r="B236" s="144"/>
      <c r="C236" s="146"/>
      <c r="D236" s="16" t="str">
        <f t="shared" si="7"/>
        <v/>
      </c>
    </row>
    <row r="237" spans="1:4">
      <c r="A237" s="143">
        <v>228</v>
      </c>
      <c r="B237" s="144"/>
      <c r="C237" s="146"/>
      <c r="D237" s="16" t="str">
        <f t="shared" si="7"/>
        <v/>
      </c>
    </row>
    <row r="238" spans="1:4">
      <c r="A238" s="143">
        <v>229</v>
      </c>
      <c r="B238" s="144"/>
      <c r="C238" s="146"/>
      <c r="D238" s="16" t="str">
        <f t="shared" si="7"/>
        <v/>
      </c>
    </row>
    <row r="239" spans="1:4">
      <c r="A239" s="143">
        <v>230</v>
      </c>
      <c r="B239" s="144"/>
      <c r="C239" s="146"/>
      <c r="D239" s="16" t="str">
        <f t="shared" si="7"/>
        <v/>
      </c>
    </row>
    <row r="240" spans="1:4">
      <c r="A240" s="143">
        <v>231</v>
      </c>
      <c r="B240" s="144"/>
      <c r="C240" s="146"/>
      <c r="D240" s="16" t="str">
        <f t="shared" si="7"/>
        <v/>
      </c>
    </row>
    <row r="241" spans="1:4">
      <c r="A241" s="143">
        <v>232</v>
      </c>
      <c r="B241" s="144"/>
      <c r="C241" s="146"/>
      <c r="D241" s="16" t="str">
        <f t="shared" si="7"/>
        <v/>
      </c>
    </row>
    <row r="242" spans="1:4">
      <c r="A242" s="143">
        <v>233</v>
      </c>
      <c r="B242" s="144"/>
      <c r="C242" s="146"/>
      <c r="D242" s="16" t="str">
        <f t="shared" si="7"/>
        <v/>
      </c>
    </row>
    <row r="243" spans="1:4">
      <c r="A243" s="143">
        <v>234</v>
      </c>
      <c r="B243" s="144"/>
      <c r="C243" s="146"/>
      <c r="D243" s="16" t="str">
        <f t="shared" si="7"/>
        <v/>
      </c>
    </row>
    <row r="244" spans="1:4">
      <c r="A244" s="143">
        <v>235</v>
      </c>
      <c r="B244" s="144"/>
      <c r="C244" s="146"/>
      <c r="D244" s="16" t="str">
        <f t="shared" si="7"/>
        <v/>
      </c>
    </row>
    <row r="245" spans="1:4">
      <c r="A245" s="143">
        <v>236</v>
      </c>
      <c r="B245" s="144"/>
      <c r="C245" s="146"/>
      <c r="D245" s="16" t="str">
        <f t="shared" si="7"/>
        <v/>
      </c>
    </row>
    <row r="246" spans="1:4">
      <c r="A246" s="143">
        <v>237</v>
      </c>
      <c r="B246" s="144"/>
      <c r="C246" s="146"/>
      <c r="D246" s="16" t="str">
        <f t="shared" si="7"/>
        <v/>
      </c>
    </row>
    <row r="247" spans="1:4">
      <c r="A247" s="143">
        <v>238</v>
      </c>
      <c r="B247" s="144"/>
      <c r="C247" s="146"/>
      <c r="D247" s="16" t="str">
        <f t="shared" si="7"/>
        <v/>
      </c>
    </row>
    <row r="248" spans="1:4">
      <c r="A248" s="143">
        <v>239</v>
      </c>
      <c r="B248" s="144"/>
      <c r="C248" s="146"/>
      <c r="D248" s="16" t="str">
        <f t="shared" si="7"/>
        <v/>
      </c>
    </row>
    <row r="249" spans="1:4">
      <c r="A249" s="143">
        <v>240</v>
      </c>
      <c r="B249" s="144"/>
      <c r="C249" s="146"/>
      <c r="D249" s="16" t="str">
        <f t="shared" si="7"/>
        <v/>
      </c>
    </row>
    <row r="250" spans="1:4">
      <c r="A250" s="143">
        <v>241</v>
      </c>
      <c r="B250" s="144"/>
      <c r="C250" s="146"/>
      <c r="D250" s="16" t="str">
        <f t="shared" si="7"/>
        <v/>
      </c>
    </row>
    <row r="251" spans="1:4">
      <c r="A251" s="143">
        <v>242</v>
      </c>
      <c r="B251" s="144"/>
      <c r="C251" s="146"/>
      <c r="D251" s="16" t="str">
        <f t="shared" si="7"/>
        <v/>
      </c>
    </row>
    <row r="252" spans="1:4">
      <c r="A252" s="143">
        <v>243</v>
      </c>
      <c r="B252" s="144"/>
      <c r="C252" s="146"/>
      <c r="D252" s="16" t="str">
        <f t="shared" si="7"/>
        <v/>
      </c>
    </row>
    <row r="253" spans="1:4">
      <c r="A253" s="143">
        <v>244</v>
      </c>
      <c r="B253" s="144"/>
      <c r="C253" s="146"/>
      <c r="D253" s="16" t="str">
        <f t="shared" si="7"/>
        <v/>
      </c>
    </row>
    <row r="254" spans="1:4">
      <c r="A254" s="143">
        <v>245</v>
      </c>
      <c r="B254" s="144"/>
      <c r="C254" s="146"/>
      <c r="D254" s="16" t="str">
        <f t="shared" si="7"/>
        <v/>
      </c>
    </row>
    <row r="255" spans="1:4">
      <c r="A255" s="143">
        <v>246</v>
      </c>
      <c r="B255" s="144"/>
      <c r="C255" s="146"/>
      <c r="D255" s="16" t="str">
        <f t="shared" si="7"/>
        <v/>
      </c>
    </row>
    <row r="256" spans="1:4">
      <c r="A256" s="143">
        <v>247</v>
      </c>
      <c r="B256" s="144"/>
      <c r="C256" s="146"/>
      <c r="D256" s="16" t="str">
        <f t="shared" si="7"/>
        <v/>
      </c>
    </row>
    <row r="257" spans="1:4">
      <c r="A257" s="143">
        <v>248</v>
      </c>
      <c r="B257" s="144"/>
      <c r="C257" s="146"/>
      <c r="D257" s="16" t="str">
        <f t="shared" si="7"/>
        <v/>
      </c>
    </row>
    <row r="258" spans="1:4">
      <c r="A258" s="143">
        <v>249</v>
      </c>
      <c r="B258" s="144"/>
      <c r="C258" s="146"/>
      <c r="D258" s="16" t="str">
        <f t="shared" si="7"/>
        <v/>
      </c>
    </row>
    <row r="259" spans="1:4">
      <c r="A259" s="143">
        <v>250</v>
      </c>
      <c r="B259" s="144"/>
      <c r="C259" s="146"/>
      <c r="D259" s="16" t="str">
        <f t="shared" si="7"/>
        <v/>
      </c>
    </row>
  </sheetData>
  <sheetProtection algorithmName="SHA-512" hashValue="Ro7W0vodwMzmnqWACD+/l3tu80Yfm3C0K6MhUC8obBfzRYr6YBLjHqgi5F/4yQPCW0NdCvDUbzXqld99LVcx8Q==" saltValue="BnRQwNJVpk4CcheobhovcQ=="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R261"/>
  <sheetViews>
    <sheetView topLeftCell="A4" zoomScaleNormal="100" workbookViewId="0">
      <selection activeCell="C17" sqref="C17"/>
    </sheetView>
  </sheetViews>
  <sheetFormatPr defaultColWidth="9.08984375" defaultRowHeight="15.5"/>
  <cols>
    <col min="1" max="1" width="5.6328125" style="60" customWidth="1"/>
    <col min="2" max="2" width="29.36328125" style="81" customWidth="1"/>
    <col min="3" max="3" width="45.36328125" style="64" customWidth="1"/>
    <col min="4" max="4" width="38.6328125" style="64" customWidth="1"/>
    <col min="5" max="5" width="10.6328125" style="69" customWidth="1"/>
    <col min="6" max="6" width="17.6328125" style="64" customWidth="1"/>
    <col min="7" max="7" width="10.6328125" style="70" hidden="1" customWidth="1"/>
    <col min="8" max="8" width="9.08984375" style="71" hidden="1" customWidth="1"/>
    <col min="9" max="9" width="9.08984375" style="64" hidden="1" customWidth="1"/>
    <col min="10" max="12" width="17.6328125" style="64" hidden="1" customWidth="1"/>
    <col min="13" max="19" width="9.08984375" style="64" customWidth="1"/>
    <col min="20" max="16384" width="9.08984375" style="64"/>
  </cols>
  <sheetData>
    <row r="1" spans="1:12" s="60" customFormat="1">
      <c r="A1" s="59" t="s">
        <v>483</v>
      </c>
      <c r="B1" s="332"/>
      <c r="E1" s="61"/>
      <c r="F1" s="63"/>
      <c r="G1" s="62"/>
      <c r="H1" s="289"/>
      <c r="J1" s="63"/>
      <c r="K1" s="63"/>
      <c r="L1" s="63"/>
    </row>
    <row r="2" spans="1:12" s="60" customFormat="1">
      <c r="A2" s="346" t="str">
        <f>IF(ISBLANK(facultate), IF(ISBLANK(departament),"","Departament " &amp; departament), "Facultatea " &amp; facultate)</f>
        <v>Facultatea Arhitectură și Urbanism</v>
      </c>
      <c r="B2" s="332"/>
      <c r="E2" s="61"/>
      <c r="F2" s="63"/>
      <c r="G2" s="62"/>
      <c r="H2" s="289"/>
      <c r="J2" s="63"/>
      <c r="K2" s="63"/>
      <c r="L2" s="63"/>
    </row>
    <row r="3" spans="1:12" s="60" customFormat="1">
      <c r="A3" s="346" t="str">
        <f>IF(ISBLANK(departament),"","Departamentul " &amp; departament)</f>
        <v>Departamentul Arhitectură</v>
      </c>
      <c r="B3" s="332"/>
      <c r="E3" s="61"/>
      <c r="F3" s="63"/>
      <c r="G3" s="62"/>
      <c r="H3" s="289"/>
      <c r="J3" s="63"/>
      <c r="K3" s="63"/>
      <c r="L3" s="63"/>
    </row>
    <row r="4" spans="1:12">
      <c r="A4" s="554" t="s">
        <v>838</v>
      </c>
      <c r="B4" s="554"/>
      <c r="C4" s="554"/>
      <c r="D4" s="554"/>
      <c r="E4" s="554"/>
      <c r="F4" s="554"/>
      <c r="G4" s="226"/>
      <c r="H4" s="291"/>
    </row>
    <row r="5" spans="1:12">
      <c r="A5" s="554" t="s">
        <v>839</v>
      </c>
      <c r="B5" s="554"/>
      <c r="C5" s="554"/>
      <c r="D5" s="554"/>
      <c r="E5" s="554"/>
      <c r="F5" s="554"/>
      <c r="G5" s="226"/>
    </row>
    <row r="6" spans="1:12" ht="13.5" customHeight="1">
      <c r="E6" s="64"/>
      <c r="F6" s="347" t="str">
        <f>CONCATENATE(functie," ",nume_candidat)</f>
        <v>Șef de lucrări Cristina-Maria POVIAN</v>
      </c>
      <c r="J6" s="347" t="str">
        <f>CONCATENATE(functie," ",nume_candidat)</f>
        <v>Șef de lucrări Cristina-Maria POVIAN</v>
      </c>
      <c r="K6" s="347" t="str">
        <f>CONCATENATE(functie," ",nume_candidat)</f>
        <v>Șef de lucrări Cristina-Maria POVIAN</v>
      </c>
      <c r="L6" s="347" t="str">
        <f>CONCATENATE(functie," ",nume_candidat)</f>
        <v>Șef de lucrări Cristina-Maria POVIAN</v>
      </c>
    </row>
    <row r="7" spans="1:12" ht="18.75" customHeight="1">
      <c r="A7" s="552" t="s">
        <v>338</v>
      </c>
      <c r="B7" s="562" t="s">
        <v>1063</v>
      </c>
      <c r="C7" s="562" t="s">
        <v>1062</v>
      </c>
      <c r="D7" s="562" t="s">
        <v>845</v>
      </c>
      <c r="E7" s="562" t="s">
        <v>2</v>
      </c>
      <c r="F7" s="552" t="s">
        <v>544</v>
      </c>
      <c r="G7" s="552" t="s">
        <v>4</v>
      </c>
      <c r="H7" s="573" t="s">
        <v>541</v>
      </c>
      <c r="I7" s="559" t="s">
        <v>551</v>
      </c>
      <c r="J7" s="552" t="s">
        <v>841</v>
      </c>
      <c r="K7" s="552" t="s">
        <v>842</v>
      </c>
      <c r="L7" s="552" t="s">
        <v>843</v>
      </c>
    </row>
    <row r="8" spans="1:12" ht="18.75" customHeight="1">
      <c r="A8" s="569"/>
      <c r="B8" s="563"/>
      <c r="C8" s="563"/>
      <c r="D8" s="563"/>
      <c r="E8" s="563"/>
      <c r="F8" s="569"/>
      <c r="G8" s="569"/>
      <c r="H8" s="574"/>
      <c r="I8" s="559"/>
      <c r="J8" s="569"/>
      <c r="K8" s="569"/>
      <c r="L8" s="569"/>
    </row>
    <row r="9" spans="1:12" ht="18.75" customHeight="1">
      <c r="A9" s="569"/>
      <c r="B9" s="563"/>
      <c r="C9" s="563"/>
      <c r="D9" s="563"/>
      <c r="E9" s="563"/>
      <c r="F9" s="553"/>
      <c r="G9" s="553"/>
      <c r="H9" s="574"/>
      <c r="I9" s="559"/>
      <c r="J9" s="553"/>
      <c r="K9" s="553"/>
      <c r="L9" s="553"/>
    </row>
    <row r="10" spans="1:12" ht="18.75" customHeight="1">
      <c r="A10" s="553"/>
      <c r="B10" s="564"/>
      <c r="C10" s="564"/>
      <c r="D10" s="564"/>
      <c r="E10" s="564"/>
      <c r="F10" s="348" t="str">
        <f>CONCATENATE("ultimii ",durata_evaluare," ani")</f>
        <v>ultimii 5 ani</v>
      </c>
      <c r="G10" s="348" t="str">
        <f>CONCATENATE("ultimii                                  ",durata_evaluare," ani")</f>
        <v>ultimii                                  5 ani</v>
      </c>
      <c r="H10" s="575"/>
      <c r="I10" s="559"/>
      <c r="J10" s="436" t="str">
        <f>CONCATENATE("ultimii ",durata_evaluare," ani")</f>
        <v>ultimii 5 ani</v>
      </c>
      <c r="K10" s="436" t="str">
        <f>CONCATENATE("ultimii ",durata_evaluare," ani")</f>
        <v>ultimii 5 ani</v>
      </c>
      <c r="L10" s="436" t="str">
        <f>CONCATENATE("ultimii ",durata_evaluare," ani")</f>
        <v>ultimii 5 ani</v>
      </c>
    </row>
    <row r="11" spans="1:12">
      <c r="A11" s="88"/>
      <c r="B11" s="65"/>
      <c r="C11" s="65"/>
      <c r="D11" s="65"/>
      <c r="E11" s="30"/>
      <c r="F11" s="148">
        <f>SUMIF(F12:F1012,"&gt;0")</f>
        <v>50</v>
      </c>
      <c r="G11" s="4">
        <f>SUMIF(G12:G1110,"&gt;0")</f>
        <v>5</v>
      </c>
      <c r="H11" s="298"/>
      <c r="J11" s="148">
        <f>SUMIF(J12:J1110,"&gt;0")</f>
        <v>0</v>
      </c>
      <c r="K11" s="148">
        <f>SUMIF(K12:K1110,"&gt;0")</f>
        <v>50</v>
      </c>
      <c r="L11" s="148">
        <f>SUMIF(L12:L1110,"&gt;0")</f>
        <v>0</v>
      </c>
    </row>
    <row r="12" spans="1:12">
      <c r="A12" s="37">
        <v>1</v>
      </c>
      <c r="B12" s="163" t="s">
        <v>1264</v>
      </c>
      <c r="C12" s="7" t="s">
        <v>1265</v>
      </c>
      <c r="D12" s="7" t="s">
        <v>842</v>
      </c>
      <c r="E12" s="505">
        <v>2017</v>
      </c>
      <c r="F12" s="16">
        <f t="shared" ref="F12:F75" si="0">IF(OR($C12="",$E12&lt;an_initial,$E12&gt;an_final),"",G12*(HLOOKUP(D12,iii1punctaje,2,FALSE)))</f>
        <v>10</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0</v>
      </c>
      <c r="K12" s="382">
        <f t="shared" ref="K12:K75" si="5">IF(OR($C12="",$E12&lt;an_initial,$E12&gt;an_final),"",G12*(HLOOKUP(D12,iii1punctaje,2,FALSE))*COUNTIF(D12,$K$7))</f>
        <v>10</v>
      </c>
      <c r="L12" s="382">
        <f t="shared" ref="L12:L75" si="6">IF(OR($C12="",$E12&lt;an_initial,$E12&gt;an_final),"",G12*(HLOOKUP(D12,iii1punctaje,2,FALSE))*COUNTIF(D12,$L$7))</f>
        <v>0</v>
      </c>
    </row>
    <row r="13" spans="1:12">
      <c r="A13" s="37">
        <v>2</v>
      </c>
      <c r="B13" s="163" t="s">
        <v>1264</v>
      </c>
      <c r="C13" s="380" t="s">
        <v>1265</v>
      </c>
      <c r="D13" s="380" t="s">
        <v>842</v>
      </c>
      <c r="E13" s="508">
        <v>2018</v>
      </c>
      <c r="F13" s="16">
        <f t="shared" si="0"/>
        <v>10</v>
      </c>
      <c r="G13" s="58">
        <f t="shared" si="1"/>
        <v>1</v>
      </c>
      <c r="H13" s="349" t="b">
        <f t="shared" si="2"/>
        <v>0</v>
      </c>
      <c r="I13" s="350">
        <f t="shared" si="3"/>
        <v>1</v>
      </c>
      <c r="J13" s="382">
        <f t="shared" si="4"/>
        <v>0</v>
      </c>
      <c r="K13" s="382">
        <f t="shared" si="5"/>
        <v>10</v>
      </c>
      <c r="L13" s="382">
        <f t="shared" si="6"/>
        <v>0</v>
      </c>
    </row>
    <row r="14" spans="1:12">
      <c r="A14" s="37">
        <v>3</v>
      </c>
      <c r="B14" s="163" t="s">
        <v>1264</v>
      </c>
      <c r="C14" s="380" t="s">
        <v>1265</v>
      </c>
      <c r="D14" s="380" t="s">
        <v>842</v>
      </c>
      <c r="E14" s="508">
        <v>2019</v>
      </c>
      <c r="F14" s="16">
        <f t="shared" si="0"/>
        <v>10</v>
      </c>
      <c r="G14" s="58">
        <f t="shared" si="1"/>
        <v>1</v>
      </c>
      <c r="H14" s="349" t="b">
        <f t="shared" si="2"/>
        <v>0</v>
      </c>
      <c r="I14" s="350">
        <f t="shared" si="3"/>
        <v>1</v>
      </c>
      <c r="J14" s="382">
        <f t="shared" si="4"/>
        <v>0</v>
      </c>
      <c r="K14" s="382">
        <f t="shared" si="5"/>
        <v>10</v>
      </c>
      <c r="L14" s="382">
        <f t="shared" si="6"/>
        <v>0</v>
      </c>
    </row>
    <row r="15" spans="1:12">
      <c r="A15" s="37">
        <v>4</v>
      </c>
      <c r="B15" s="163" t="s">
        <v>1264</v>
      </c>
      <c r="C15" s="380" t="s">
        <v>1265</v>
      </c>
      <c r="D15" s="380" t="s">
        <v>842</v>
      </c>
      <c r="E15" s="508">
        <v>2020</v>
      </c>
      <c r="F15" s="16">
        <f t="shared" si="0"/>
        <v>10</v>
      </c>
      <c r="G15" s="58">
        <f t="shared" si="1"/>
        <v>1</v>
      </c>
      <c r="H15" s="349" t="b">
        <f t="shared" si="2"/>
        <v>0</v>
      </c>
      <c r="I15" s="350">
        <f t="shared" si="3"/>
        <v>1</v>
      </c>
      <c r="J15" s="382">
        <f t="shared" si="4"/>
        <v>0</v>
      </c>
      <c r="K15" s="382">
        <f t="shared" si="5"/>
        <v>10</v>
      </c>
      <c r="L15" s="382">
        <f t="shared" si="6"/>
        <v>0</v>
      </c>
    </row>
    <row r="16" spans="1:12">
      <c r="A16" s="37">
        <v>5</v>
      </c>
      <c r="B16" s="163" t="s">
        <v>1264</v>
      </c>
      <c r="C16" s="380" t="s">
        <v>1265</v>
      </c>
      <c r="D16" s="380" t="s">
        <v>842</v>
      </c>
      <c r="E16" s="216">
        <v>2021</v>
      </c>
      <c r="F16" s="16">
        <f t="shared" si="0"/>
        <v>10</v>
      </c>
      <c r="G16" s="58">
        <f t="shared" si="1"/>
        <v>1</v>
      </c>
      <c r="H16" s="349" t="b">
        <f t="shared" si="2"/>
        <v>0</v>
      </c>
      <c r="I16" s="350">
        <f t="shared" si="3"/>
        <v>1</v>
      </c>
      <c r="J16" s="382">
        <f t="shared" si="4"/>
        <v>0</v>
      </c>
      <c r="K16" s="382">
        <f t="shared" si="5"/>
        <v>10</v>
      </c>
      <c r="L16" s="382">
        <f t="shared" si="6"/>
        <v>0</v>
      </c>
    </row>
    <row r="17" spans="1:12">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c r="A111" s="143">
        <v>100</v>
      </c>
      <c r="B111" s="184"/>
      <c r="C111" s="144"/>
      <c r="D111" s="144"/>
      <c r="E111" s="146"/>
      <c r="F111" s="16" t="str">
        <f t="shared" si="9"/>
        <v/>
      </c>
      <c r="J111" s="382" t="str">
        <f t="shared" si="13"/>
        <v/>
      </c>
      <c r="K111" s="382" t="str">
        <f t="shared" si="14"/>
        <v/>
      </c>
      <c r="L111" s="382" t="str">
        <f t="shared" si="15"/>
        <v/>
      </c>
    </row>
    <row r="112" spans="1:12">
      <c r="A112" s="143">
        <v>101</v>
      </c>
      <c r="B112" s="184"/>
      <c r="C112" s="144"/>
      <c r="D112" s="144"/>
      <c r="E112" s="146"/>
      <c r="F112" s="16" t="str">
        <f t="shared" si="9"/>
        <v/>
      </c>
      <c r="J112" s="382" t="str">
        <f t="shared" si="13"/>
        <v/>
      </c>
      <c r="K112" s="382" t="str">
        <f t="shared" si="14"/>
        <v/>
      </c>
      <c r="L112" s="382" t="str">
        <f t="shared" si="15"/>
        <v/>
      </c>
    </row>
    <row r="113" spans="1:18">
      <c r="A113" s="143">
        <v>102</v>
      </c>
      <c r="B113" s="184"/>
      <c r="C113" s="144"/>
      <c r="D113" s="144"/>
      <c r="E113" s="146"/>
      <c r="F113" s="16" t="str">
        <f t="shared" si="9"/>
        <v/>
      </c>
      <c r="J113" s="382" t="str">
        <f t="shared" si="13"/>
        <v/>
      </c>
      <c r="K113" s="382" t="str">
        <f t="shared" si="14"/>
        <v/>
      </c>
      <c r="L113" s="382" t="str">
        <f t="shared" si="15"/>
        <v/>
      </c>
    </row>
    <row r="114" spans="1:18">
      <c r="A114" s="143">
        <v>103</v>
      </c>
      <c r="B114" s="184"/>
      <c r="C114" s="144"/>
      <c r="D114" s="144"/>
      <c r="E114" s="146"/>
      <c r="F114" s="16" t="str">
        <f t="shared" si="9"/>
        <v/>
      </c>
      <c r="J114" s="382" t="str">
        <f t="shared" si="13"/>
        <v/>
      </c>
      <c r="K114" s="382" t="str">
        <f t="shared" si="14"/>
        <v/>
      </c>
      <c r="L114" s="382" t="str">
        <f t="shared" si="15"/>
        <v/>
      </c>
    </row>
    <row r="115" spans="1:18" s="70" customFormat="1">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afXdI0UsFdXNazPM+a/7dK8ZIKgCmpfLQcyHnQk38cXS6gADIxJocFaWkKAGPmzVniiaxkyu6Xu5sgF/DZMfIg==" saltValue="Y+s9AU4jEqEKIDphgseUg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08984375" defaultRowHeight="14.5"/>
  <cols>
    <col min="1" max="1" width="10.36328125" style="133" customWidth="1"/>
    <col min="2" max="2" width="12.36328125" style="134" customWidth="1"/>
    <col min="3" max="3" width="36.54296875" style="40" bestFit="1" customWidth="1"/>
    <col min="4" max="4" width="9.08984375" style="40"/>
    <col min="5" max="6" width="10.6328125" style="100" customWidth="1"/>
    <col min="7" max="16384" width="9.08984375" style="40"/>
  </cols>
  <sheetData>
    <row r="1" spans="1:6" ht="15" thickBot="1">
      <c r="A1" s="95" t="s">
        <v>15</v>
      </c>
      <c r="B1" s="96" t="s">
        <v>13</v>
      </c>
      <c r="E1" s="97" t="s">
        <v>0</v>
      </c>
      <c r="F1" s="97" t="s">
        <v>102</v>
      </c>
    </row>
    <row r="2" spans="1:6">
      <c r="A2" s="98" t="s">
        <v>27</v>
      </c>
      <c r="B2" s="99">
        <v>120</v>
      </c>
      <c r="E2" s="100">
        <v>1</v>
      </c>
      <c r="F2" s="101">
        <v>1</v>
      </c>
    </row>
    <row r="3" spans="1:6">
      <c r="A3" s="102" t="s">
        <v>28</v>
      </c>
      <c r="B3" s="103">
        <v>100</v>
      </c>
      <c r="E3" s="100">
        <v>2</v>
      </c>
      <c r="F3" s="101">
        <v>0.9</v>
      </c>
    </row>
    <row r="4" spans="1:6">
      <c r="A4" s="102" t="s">
        <v>32</v>
      </c>
      <c r="B4" s="103">
        <v>80</v>
      </c>
      <c r="E4" s="100">
        <v>3</v>
      </c>
      <c r="F4" s="101">
        <v>0.8</v>
      </c>
    </row>
    <row r="5" spans="1:6">
      <c r="A5" s="102" t="s">
        <v>5</v>
      </c>
      <c r="B5" s="103">
        <v>80</v>
      </c>
      <c r="E5" s="100">
        <v>4</v>
      </c>
      <c r="F5" s="101">
        <v>0.7</v>
      </c>
    </row>
    <row r="6" spans="1:6">
      <c r="A6" s="102" t="s">
        <v>6</v>
      </c>
      <c r="B6" s="103">
        <v>70</v>
      </c>
      <c r="E6" s="100">
        <v>5</v>
      </c>
      <c r="F6" s="101">
        <v>0.6</v>
      </c>
    </row>
    <row r="7" spans="1:6">
      <c r="A7" s="102" t="s">
        <v>329</v>
      </c>
      <c r="B7" s="103">
        <v>80</v>
      </c>
      <c r="E7" s="100">
        <v>6</v>
      </c>
      <c r="F7" s="101">
        <v>0.5</v>
      </c>
    </row>
    <row r="8" spans="1:6">
      <c r="A8" s="102" t="s">
        <v>33</v>
      </c>
      <c r="B8" s="103">
        <v>40</v>
      </c>
      <c r="E8" s="100">
        <v>7</v>
      </c>
      <c r="F8" s="101">
        <v>0.5</v>
      </c>
    </row>
    <row r="9" spans="1:6">
      <c r="A9" s="102" t="s">
        <v>34</v>
      </c>
      <c r="B9" s="103">
        <v>30</v>
      </c>
      <c r="E9" s="100">
        <v>8</v>
      </c>
      <c r="F9" s="101">
        <v>0.5</v>
      </c>
    </row>
    <row r="10" spans="1:6">
      <c r="A10" s="102" t="s">
        <v>49</v>
      </c>
      <c r="B10" s="103">
        <v>30</v>
      </c>
      <c r="E10" s="100">
        <v>9</v>
      </c>
      <c r="F10" s="101">
        <v>0.5</v>
      </c>
    </row>
    <row r="11" spans="1:6">
      <c r="A11" s="102" t="s">
        <v>50</v>
      </c>
      <c r="B11" s="103">
        <v>20</v>
      </c>
      <c r="E11" s="100">
        <v>10</v>
      </c>
      <c r="F11" s="101">
        <v>0.5</v>
      </c>
    </row>
    <row r="12" spans="1:6">
      <c r="A12" s="547" t="s">
        <v>51</v>
      </c>
      <c r="B12" s="103">
        <v>20</v>
      </c>
      <c r="E12" s="100">
        <v>11</v>
      </c>
      <c r="F12" s="101">
        <v>0.5</v>
      </c>
    </row>
    <row r="13" spans="1:6">
      <c r="A13" s="548"/>
      <c r="B13" s="103">
        <v>10</v>
      </c>
      <c r="E13" s="100">
        <v>12</v>
      </c>
      <c r="F13" s="101">
        <v>0.5</v>
      </c>
    </row>
    <row r="14" spans="1:6">
      <c r="A14" s="102" t="s">
        <v>52</v>
      </c>
      <c r="B14" s="103">
        <v>10</v>
      </c>
      <c r="E14" s="100">
        <v>13</v>
      </c>
      <c r="F14" s="101">
        <v>0.5</v>
      </c>
    </row>
    <row r="15" spans="1:6">
      <c r="A15" s="547" t="s">
        <v>10</v>
      </c>
      <c r="B15" s="104">
        <v>100</v>
      </c>
      <c r="E15" s="100">
        <v>14</v>
      </c>
      <c r="F15" s="101">
        <v>0.5</v>
      </c>
    </row>
    <row r="16" spans="1:6">
      <c r="A16" s="549"/>
      <c r="B16" s="104">
        <v>200</v>
      </c>
      <c r="E16" s="100">
        <v>15</v>
      </c>
      <c r="F16" s="101">
        <v>0.5</v>
      </c>
    </row>
    <row r="17" spans="1:6" ht="15" thickBot="1">
      <c r="A17" s="550"/>
      <c r="B17" s="105">
        <v>100</v>
      </c>
      <c r="E17" s="100">
        <v>16</v>
      </c>
      <c r="F17" s="101">
        <v>0.5</v>
      </c>
    </row>
    <row r="18" spans="1:6" ht="27">
      <c r="A18" s="98" t="s">
        <v>325</v>
      </c>
      <c r="B18" s="106">
        <v>4</v>
      </c>
      <c r="C18" s="157" t="s">
        <v>789</v>
      </c>
      <c r="E18" s="40"/>
      <c r="F18" s="40"/>
    </row>
    <row r="19" spans="1:6" ht="27.5" thickBot="1">
      <c r="A19" s="107" t="s">
        <v>326</v>
      </c>
      <c r="B19" s="108">
        <v>2</v>
      </c>
      <c r="C19" s="157" t="s">
        <v>790</v>
      </c>
      <c r="E19" s="40"/>
      <c r="F19" s="40"/>
    </row>
    <row r="20" spans="1:6" ht="27">
      <c r="A20" s="98" t="s">
        <v>652</v>
      </c>
      <c r="B20" s="108">
        <v>1.5</v>
      </c>
      <c r="C20" s="157" t="s">
        <v>791</v>
      </c>
      <c r="E20" s="40"/>
      <c r="F20" s="40"/>
    </row>
    <row r="21" spans="1:6" ht="44">
      <c r="A21" s="107" t="s">
        <v>663</v>
      </c>
      <c r="B21" s="108">
        <v>1</v>
      </c>
      <c r="C21" s="157" t="s">
        <v>792</v>
      </c>
      <c r="E21" s="40"/>
      <c r="F21" s="40"/>
    </row>
    <row r="22" spans="1:6" ht="27.5" thickBot="1">
      <c r="A22" s="107" t="s">
        <v>664</v>
      </c>
      <c r="B22" s="108">
        <v>0.5</v>
      </c>
      <c r="C22" s="157" t="s">
        <v>804</v>
      </c>
      <c r="E22" s="40"/>
      <c r="F22" s="40"/>
    </row>
    <row r="23" spans="1:6" ht="18.5">
      <c r="A23" s="98" t="s">
        <v>671</v>
      </c>
      <c r="B23" s="106">
        <v>2</v>
      </c>
      <c r="C23" s="157" t="s">
        <v>677</v>
      </c>
    </row>
    <row r="24" spans="1:6" ht="19" thickBot="1">
      <c r="A24" s="107" t="s">
        <v>672</v>
      </c>
      <c r="B24" s="108">
        <v>1</v>
      </c>
      <c r="C24" s="158" t="s">
        <v>678</v>
      </c>
    </row>
    <row r="25" spans="1:6" ht="18.5">
      <c r="A25" s="98" t="s">
        <v>673</v>
      </c>
      <c r="B25" s="108">
        <f>1.5/2</f>
        <v>0.75</v>
      </c>
      <c r="C25" s="158" t="s">
        <v>679</v>
      </c>
    </row>
    <row r="26" spans="1:6" ht="35.5">
      <c r="A26" s="107" t="s">
        <v>674</v>
      </c>
      <c r="B26" s="108">
        <v>0.5</v>
      </c>
      <c r="C26" s="157" t="s">
        <v>680</v>
      </c>
    </row>
    <row r="27" spans="1:6" ht="18.5">
      <c r="A27" s="107" t="s">
        <v>675</v>
      </c>
      <c r="B27" s="108">
        <f>0.5/2</f>
        <v>0.25</v>
      </c>
      <c r="C27" s="157" t="s">
        <v>681</v>
      </c>
    </row>
    <row r="28" spans="1:6">
      <c r="A28" s="102" t="s">
        <v>7</v>
      </c>
      <c r="B28" s="109">
        <v>0.5</v>
      </c>
    </row>
    <row r="29" spans="1:6">
      <c r="A29" s="102" t="s">
        <v>29</v>
      </c>
      <c r="B29" s="109">
        <v>0.2</v>
      </c>
    </row>
    <row r="30" spans="1:6">
      <c r="A30" s="102" t="s">
        <v>695</v>
      </c>
      <c r="B30" s="109">
        <v>1</v>
      </c>
    </row>
    <row r="31" spans="1:6">
      <c r="A31" s="102" t="s">
        <v>697</v>
      </c>
      <c r="B31" s="109">
        <v>0.5</v>
      </c>
    </row>
    <row r="32" spans="1:6">
      <c r="A32" s="102" t="s">
        <v>8</v>
      </c>
      <c r="B32" s="103">
        <v>50</v>
      </c>
    </row>
    <row r="33" spans="1:2">
      <c r="A33" s="102" t="s">
        <v>9</v>
      </c>
      <c r="B33" s="103">
        <v>15</v>
      </c>
    </row>
    <row r="34" spans="1:2">
      <c r="A34" s="102" t="s">
        <v>30</v>
      </c>
      <c r="B34" s="109">
        <v>0.1</v>
      </c>
    </row>
    <row r="35" spans="1:2" ht="15" thickBot="1">
      <c r="A35" s="110" t="s">
        <v>31</v>
      </c>
      <c r="B35" s="104">
        <v>0.05</v>
      </c>
    </row>
    <row r="36" spans="1:2">
      <c r="A36" s="544" t="s">
        <v>327</v>
      </c>
      <c r="B36" s="111">
        <v>100</v>
      </c>
    </row>
    <row r="37" spans="1:2">
      <c r="A37" s="545"/>
      <c r="B37" s="112">
        <v>80</v>
      </c>
    </row>
    <row r="38" spans="1:2">
      <c r="A38" s="545"/>
      <c r="B38" s="112">
        <v>0</v>
      </c>
    </row>
    <row r="39" spans="1:2" ht="15" thickBot="1">
      <c r="A39" s="546"/>
      <c r="B39" s="113">
        <v>20</v>
      </c>
    </row>
    <row r="40" spans="1:2">
      <c r="A40" s="544" t="s">
        <v>328</v>
      </c>
      <c r="B40" s="114">
        <v>30</v>
      </c>
    </row>
    <row r="41" spans="1:2">
      <c r="A41" s="545"/>
      <c r="B41" s="112">
        <v>20</v>
      </c>
    </row>
    <row r="42" spans="1:2">
      <c r="A42" s="545"/>
      <c r="B42" s="112">
        <v>15</v>
      </c>
    </row>
    <row r="43" spans="1:2" ht="15" thickBot="1">
      <c r="A43" s="546"/>
      <c r="B43" s="115">
        <v>10</v>
      </c>
    </row>
    <row r="44" spans="1:2">
      <c r="A44" s="544" t="s">
        <v>11</v>
      </c>
      <c r="B44" s="111">
        <v>60</v>
      </c>
    </row>
    <row r="45" spans="1:2">
      <c r="A45" s="545"/>
      <c r="B45" s="112">
        <v>40</v>
      </c>
    </row>
    <row r="46" spans="1:2">
      <c r="A46" s="545"/>
      <c r="B46" s="112">
        <v>0</v>
      </c>
    </row>
    <row r="47" spans="1:2" ht="15" thickBot="1">
      <c r="A47" s="546"/>
      <c r="B47" s="113">
        <v>20</v>
      </c>
    </row>
    <row r="48" spans="1:2">
      <c r="A48" s="544" t="s">
        <v>12</v>
      </c>
      <c r="B48" s="111">
        <v>15</v>
      </c>
    </row>
    <row r="49" spans="1:2">
      <c r="A49" s="545"/>
      <c r="B49" s="112">
        <v>10</v>
      </c>
    </row>
    <row r="50" spans="1:2">
      <c r="A50" s="545"/>
      <c r="B50" s="112">
        <v>7.5</v>
      </c>
    </row>
    <row r="51" spans="1:2" ht="15" thickBot="1">
      <c r="A51" s="545"/>
      <c r="B51" s="113">
        <v>5</v>
      </c>
    </row>
    <row r="52" spans="1:2" ht="15" thickBot="1">
      <c r="A52" s="116" t="s">
        <v>318</v>
      </c>
      <c r="B52" s="117">
        <v>30</v>
      </c>
    </row>
    <row r="53" spans="1:2" ht="15" thickBot="1">
      <c r="A53" s="116" t="s">
        <v>319</v>
      </c>
      <c r="B53" s="118">
        <v>12</v>
      </c>
    </row>
    <row r="54" spans="1:2">
      <c r="A54" s="119" t="s">
        <v>321</v>
      </c>
      <c r="B54" s="120">
        <v>24</v>
      </c>
    </row>
    <row r="55" spans="1:2">
      <c r="A55" s="121" t="s">
        <v>322</v>
      </c>
      <c r="B55" s="122">
        <v>16</v>
      </c>
    </row>
    <row r="56" spans="1:2" ht="15" thickBot="1">
      <c r="A56" s="123" t="s">
        <v>323</v>
      </c>
      <c r="B56" s="124">
        <v>12</v>
      </c>
    </row>
    <row r="57" spans="1:2">
      <c r="A57" s="125" t="s">
        <v>422</v>
      </c>
      <c r="B57" s="126">
        <v>40</v>
      </c>
    </row>
    <row r="58" spans="1:2">
      <c r="A58" s="127" t="s">
        <v>423</v>
      </c>
      <c r="B58" s="128">
        <v>40</v>
      </c>
    </row>
    <row r="59" spans="1:2">
      <c r="A59" s="127" t="s">
        <v>448</v>
      </c>
      <c r="B59" s="128">
        <v>100</v>
      </c>
    </row>
    <row r="60" spans="1:2">
      <c r="A60" s="127" t="s">
        <v>449</v>
      </c>
      <c r="B60" s="128">
        <v>40</v>
      </c>
    </row>
    <row r="61" spans="1:2">
      <c r="A61" s="127" t="s">
        <v>650</v>
      </c>
      <c r="B61" s="128">
        <v>1</v>
      </c>
    </row>
    <row r="62" spans="1:2">
      <c r="A62" s="127" t="s">
        <v>651</v>
      </c>
      <c r="B62" s="128">
        <v>0.8</v>
      </c>
    </row>
    <row r="63" spans="1:2">
      <c r="A63" s="129"/>
      <c r="B63" s="130"/>
    </row>
    <row r="65" spans="1:6" ht="29">
      <c r="A65" s="131" t="s">
        <v>335</v>
      </c>
      <c r="B65" s="132">
        <v>207</v>
      </c>
      <c r="F65" s="101"/>
    </row>
    <row r="66" spans="1:6">
      <c r="F66" s="101"/>
    </row>
    <row r="67" spans="1:6">
      <c r="F67" s="101"/>
    </row>
    <row r="68" spans="1:6">
      <c r="F68" s="101"/>
    </row>
    <row r="69" spans="1:6">
      <c r="F69" s="101"/>
    </row>
    <row r="70" spans="1:6">
      <c r="F70" s="101"/>
    </row>
    <row r="71" spans="1:6">
      <c r="F71" s="101"/>
    </row>
    <row r="72" spans="1:6">
      <c r="F72" s="101"/>
    </row>
    <row r="73" spans="1:6">
      <c r="F73" s="101"/>
    </row>
    <row r="74" spans="1:6">
      <c r="F74" s="101"/>
    </row>
    <row r="75" spans="1:6">
      <c r="F75" s="101"/>
    </row>
    <row r="76" spans="1:6">
      <c r="F76" s="101"/>
    </row>
    <row r="77" spans="1:6">
      <c r="F77" s="101"/>
    </row>
    <row r="78" spans="1:6">
      <c r="F78" s="101"/>
    </row>
    <row r="79" spans="1:6">
      <c r="F79" s="101"/>
    </row>
    <row r="80" spans="1:6">
      <c r="F80" s="101"/>
    </row>
  </sheetData>
  <sheetProtection algorithmName="SHA-512" hashValue="UsY+C62nL53X1Qr5ErKC/xXO8iNTib5RQb9uxtSxa+lQbAdxrhSHoC5LoS2ahT4ao++knVnNCCV/50sUCjvQjg==" saltValue="if+MilyQ8tJpeKz+clKiGQ=="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R261"/>
  <sheetViews>
    <sheetView topLeftCell="A7" zoomScaleNormal="100" workbookViewId="0">
      <selection activeCell="K49" sqref="K49"/>
    </sheetView>
  </sheetViews>
  <sheetFormatPr defaultColWidth="9.08984375" defaultRowHeight="15.5"/>
  <cols>
    <col min="1" max="1" width="5.6328125" style="60" customWidth="1"/>
    <col min="2" max="2" width="29.36328125" style="81" customWidth="1"/>
    <col min="3" max="3" width="45.36328125" style="64" customWidth="1"/>
    <col min="4" max="4" width="38.6328125" style="64" customWidth="1"/>
    <col min="5" max="5" width="10.6328125" style="69" customWidth="1"/>
    <col min="6" max="6" width="17.6328125" style="64" customWidth="1"/>
    <col min="7" max="7" width="10.6328125" style="70" hidden="1" customWidth="1"/>
    <col min="8" max="8" width="9.08984375" style="71" hidden="1" customWidth="1"/>
    <col min="9" max="9" width="9.08984375" style="64" hidden="1" customWidth="1"/>
    <col min="10" max="19" width="9.08984375" style="64" customWidth="1"/>
    <col min="20" max="16384" width="9.08984375" style="64"/>
  </cols>
  <sheetData>
    <row r="1" spans="1:9" s="60" customFormat="1">
      <c r="A1" s="59" t="s">
        <v>483</v>
      </c>
      <c r="B1" s="332"/>
      <c r="E1" s="61"/>
      <c r="F1" s="63"/>
      <c r="G1" s="62"/>
      <c r="H1" s="289"/>
    </row>
    <row r="2" spans="1:9" s="60" customFormat="1">
      <c r="A2" s="346" t="str">
        <f>IF(ISBLANK(facultate), IF(ISBLANK(departament),"","Departament " &amp; departament), "Facultatea " &amp; facultate)</f>
        <v>Facultatea Arhitectură și Urbanism</v>
      </c>
      <c r="B2" s="332"/>
      <c r="E2" s="61"/>
      <c r="F2" s="63"/>
      <c r="G2" s="62"/>
      <c r="H2" s="289"/>
    </row>
    <row r="3" spans="1:9" s="60" customFormat="1">
      <c r="A3" s="346" t="str">
        <f>IF(ISBLANK(departament),"","Departamentul " &amp; departament)</f>
        <v>Departamentul Arhitectură</v>
      </c>
      <c r="B3" s="332"/>
      <c r="E3" s="61"/>
      <c r="F3" s="63"/>
      <c r="G3" s="62"/>
      <c r="H3" s="289"/>
    </row>
    <row r="4" spans="1:9">
      <c r="A4" s="554" t="s">
        <v>838</v>
      </c>
      <c r="B4" s="554"/>
      <c r="C4" s="554"/>
      <c r="D4" s="554"/>
      <c r="E4" s="554"/>
      <c r="F4" s="554"/>
      <c r="G4" s="226"/>
      <c r="H4" s="291"/>
    </row>
    <row r="5" spans="1:9">
      <c r="A5" s="554" t="s">
        <v>850</v>
      </c>
      <c r="B5" s="554"/>
      <c r="C5" s="554"/>
      <c r="D5" s="554"/>
      <c r="E5" s="554"/>
      <c r="F5" s="554"/>
      <c r="G5" s="226"/>
    </row>
    <row r="6" spans="1:9" ht="13.5" customHeight="1">
      <c r="E6" s="64"/>
      <c r="F6" s="347" t="str">
        <f>CONCATENATE(functie," ",nume_candidat)</f>
        <v>Șef de lucrări Cristina-Maria POVIAN</v>
      </c>
    </row>
    <row r="7" spans="1:9" ht="18.75" customHeight="1">
      <c r="A7" s="552" t="s">
        <v>338</v>
      </c>
      <c r="B7" s="562" t="s">
        <v>851</v>
      </c>
      <c r="C7" s="562" t="s">
        <v>844</v>
      </c>
      <c r="D7" s="562" t="s">
        <v>845</v>
      </c>
      <c r="E7" s="562" t="s">
        <v>2</v>
      </c>
      <c r="F7" s="552" t="s">
        <v>544</v>
      </c>
      <c r="G7" s="552" t="s">
        <v>4</v>
      </c>
      <c r="H7" s="573" t="s">
        <v>541</v>
      </c>
      <c r="I7" s="559" t="s">
        <v>551</v>
      </c>
    </row>
    <row r="8" spans="1:9" ht="18.75" customHeight="1">
      <c r="A8" s="569"/>
      <c r="B8" s="563"/>
      <c r="C8" s="563"/>
      <c r="D8" s="563"/>
      <c r="E8" s="563"/>
      <c r="F8" s="569"/>
      <c r="G8" s="569"/>
      <c r="H8" s="574"/>
      <c r="I8" s="559"/>
    </row>
    <row r="9" spans="1:9" ht="18.75" customHeight="1">
      <c r="A9" s="569"/>
      <c r="B9" s="563"/>
      <c r="C9" s="563"/>
      <c r="D9" s="563"/>
      <c r="E9" s="563"/>
      <c r="F9" s="553"/>
      <c r="G9" s="553"/>
      <c r="H9" s="574"/>
      <c r="I9" s="559"/>
    </row>
    <row r="10" spans="1:9" ht="18.75" customHeight="1">
      <c r="A10" s="553"/>
      <c r="B10" s="564"/>
      <c r="C10" s="564"/>
      <c r="D10" s="564"/>
      <c r="E10" s="564"/>
      <c r="F10" s="348" t="str">
        <f>CONCATENATE("ultimii ",durata_evaluare," ani")</f>
        <v>ultimii 5 ani</v>
      </c>
      <c r="G10" s="348" t="str">
        <f>CONCATENATE("ultimii                                  ",durata_evaluare," ani")</f>
        <v>ultimii                                  5 ani</v>
      </c>
      <c r="H10" s="575"/>
      <c r="I10" s="559"/>
    </row>
    <row r="11" spans="1:9">
      <c r="A11" s="88"/>
      <c r="B11" s="65"/>
      <c r="C11" s="65"/>
      <c r="D11" s="65"/>
      <c r="E11" s="30"/>
      <c r="F11" s="148">
        <f>SUMIF(F12:F1012,"&gt;0")</f>
        <v>195</v>
      </c>
      <c r="G11" s="4">
        <f>SUMIF(G12:G1110,"&gt;0")</f>
        <v>40</v>
      </c>
      <c r="H11" s="298"/>
    </row>
    <row r="12" spans="1:9" ht="31">
      <c r="A12" s="37">
        <v>1</v>
      </c>
      <c r="B12" s="163" t="s">
        <v>1266</v>
      </c>
      <c r="C12" s="7" t="s">
        <v>1267</v>
      </c>
      <c r="D12" s="7" t="s">
        <v>847</v>
      </c>
      <c r="E12" s="505">
        <v>2017</v>
      </c>
      <c r="F12" s="16">
        <f t="shared" ref="F12:F75" si="0">IF(OR($C12="",$E12&lt;an_initial,$E12&gt;an_final),"",G12*(HLOOKUP(D12,iii2punctaje,2,FALSE)))</f>
        <v>5</v>
      </c>
      <c r="G12" s="58">
        <f t="shared" ref="G12:G43" si="1">IF(OR($C12="",,$E12="",$E12&gt;an_final),"",IF($E12&gt;=an_initial,1,""))</f>
        <v>1</v>
      </c>
      <c r="H12" s="349" t="b">
        <f t="shared" ref="H12:H75" si="2">IF(nume_candidat="",FALSE,ISNUMBER(SEARCH(nume_candidat,$C12)))</f>
        <v>0</v>
      </c>
      <c r="I12" s="350">
        <f t="shared" ref="I12:I43" si="3">LEN(C12)-LEN(SUBSTITUTE(C12,",",""))+1</f>
        <v>2</v>
      </c>
    </row>
    <row r="13" spans="1:9" ht="31">
      <c r="A13" s="37">
        <v>2</v>
      </c>
      <c r="B13" s="163" t="s">
        <v>1266</v>
      </c>
      <c r="C13" s="380" t="s">
        <v>1267</v>
      </c>
      <c r="D13" s="380" t="s">
        <v>847</v>
      </c>
      <c r="E13" s="505">
        <v>2018</v>
      </c>
      <c r="F13" s="16">
        <f t="shared" si="0"/>
        <v>5</v>
      </c>
      <c r="G13" s="58">
        <f t="shared" si="1"/>
        <v>1</v>
      </c>
      <c r="H13" s="349" t="b">
        <f t="shared" si="2"/>
        <v>0</v>
      </c>
      <c r="I13" s="350">
        <f t="shared" si="3"/>
        <v>2</v>
      </c>
    </row>
    <row r="14" spans="1:9" ht="31">
      <c r="A14" s="37">
        <v>3</v>
      </c>
      <c r="B14" s="163" t="s">
        <v>1266</v>
      </c>
      <c r="C14" s="380" t="s">
        <v>1267</v>
      </c>
      <c r="D14" s="380" t="s">
        <v>847</v>
      </c>
      <c r="E14" s="505">
        <v>2019</v>
      </c>
      <c r="F14" s="16">
        <f t="shared" si="0"/>
        <v>5</v>
      </c>
      <c r="G14" s="58">
        <f t="shared" si="1"/>
        <v>1</v>
      </c>
      <c r="H14" s="349" t="b">
        <f t="shared" si="2"/>
        <v>0</v>
      </c>
      <c r="I14" s="350">
        <f t="shared" si="3"/>
        <v>2</v>
      </c>
    </row>
    <row r="15" spans="1:9" ht="31">
      <c r="A15" s="37">
        <v>4</v>
      </c>
      <c r="B15" s="163" t="s">
        <v>1266</v>
      </c>
      <c r="C15" s="380" t="s">
        <v>1267</v>
      </c>
      <c r="D15" s="380" t="s">
        <v>847</v>
      </c>
      <c r="E15" s="216">
        <v>2020</v>
      </c>
      <c r="F15" s="16">
        <f t="shared" si="0"/>
        <v>5</v>
      </c>
      <c r="G15" s="58">
        <f t="shared" si="1"/>
        <v>1</v>
      </c>
      <c r="H15" s="349" t="b">
        <f t="shared" si="2"/>
        <v>0</v>
      </c>
      <c r="I15" s="350">
        <f t="shared" si="3"/>
        <v>2</v>
      </c>
    </row>
    <row r="16" spans="1:9" ht="31">
      <c r="A16" s="37">
        <v>5</v>
      </c>
      <c r="B16" s="163" t="s">
        <v>1266</v>
      </c>
      <c r="C16" s="380" t="s">
        <v>1267</v>
      </c>
      <c r="D16" s="380" t="s">
        <v>847</v>
      </c>
      <c r="E16" s="216">
        <v>2021</v>
      </c>
      <c r="F16" s="16">
        <f t="shared" si="0"/>
        <v>5</v>
      </c>
      <c r="G16" s="58">
        <f t="shared" si="1"/>
        <v>1</v>
      </c>
      <c r="H16" s="349" t="b">
        <f t="shared" si="2"/>
        <v>0</v>
      </c>
      <c r="I16" s="350">
        <f t="shared" si="3"/>
        <v>2</v>
      </c>
    </row>
    <row r="17" spans="1:9">
      <c r="A17" s="37">
        <v>6</v>
      </c>
      <c r="B17" s="163" t="s">
        <v>1266</v>
      </c>
      <c r="C17" s="519" t="s">
        <v>1268</v>
      </c>
      <c r="D17" s="380" t="s">
        <v>847</v>
      </c>
      <c r="E17" s="508">
        <v>2017</v>
      </c>
      <c r="F17" s="16">
        <f t="shared" si="0"/>
        <v>5</v>
      </c>
      <c r="G17" s="58">
        <f t="shared" si="1"/>
        <v>1</v>
      </c>
      <c r="H17" s="349" t="b">
        <f t="shared" si="2"/>
        <v>0</v>
      </c>
      <c r="I17" s="350">
        <f t="shared" si="3"/>
        <v>2</v>
      </c>
    </row>
    <row r="18" spans="1:9">
      <c r="A18" s="37">
        <v>7</v>
      </c>
      <c r="B18" s="163" t="s">
        <v>1266</v>
      </c>
      <c r="C18" s="519" t="s">
        <v>1268</v>
      </c>
      <c r="D18" s="380" t="s">
        <v>847</v>
      </c>
      <c r="E18" s="508">
        <v>2018</v>
      </c>
      <c r="F18" s="16">
        <f t="shared" si="0"/>
        <v>5</v>
      </c>
      <c r="G18" s="58">
        <f t="shared" si="1"/>
        <v>1</v>
      </c>
      <c r="H18" s="349" t="b">
        <f t="shared" si="2"/>
        <v>0</v>
      </c>
      <c r="I18" s="350">
        <f t="shared" si="3"/>
        <v>2</v>
      </c>
    </row>
    <row r="19" spans="1:9">
      <c r="A19" s="37">
        <v>8</v>
      </c>
      <c r="B19" s="163" t="s">
        <v>1266</v>
      </c>
      <c r="C19" s="519" t="s">
        <v>1268</v>
      </c>
      <c r="D19" s="380" t="s">
        <v>847</v>
      </c>
      <c r="E19" s="508">
        <v>2019</v>
      </c>
      <c r="F19" s="16">
        <f t="shared" si="0"/>
        <v>5</v>
      </c>
      <c r="G19" s="58">
        <f t="shared" si="1"/>
        <v>1</v>
      </c>
      <c r="H19" s="349" t="b">
        <f t="shared" si="2"/>
        <v>0</v>
      </c>
      <c r="I19" s="350">
        <f t="shared" si="3"/>
        <v>2</v>
      </c>
    </row>
    <row r="20" spans="1:9">
      <c r="A20" s="37">
        <v>9</v>
      </c>
      <c r="B20" s="163" t="s">
        <v>1266</v>
      </c>
      <c r="C20" s="519" t="s">
        <v>1268</v>
      </c>
      <c r="D20" s="380" t="s">
        <v>847</v>
      </c>
      <c r="E20" s="507">
        <v>2020</v>
      </c>
      <c r="F20" s="16">
        <f t="shared" si="0"/>
        <v>5</v>
      </c>
      <c r="G20" s="58">
        <f t="shared" si="1"/>
        <v>1</v>
      </c>
      <c r="H20" s="349" t="b">
        <f t="shared" si="2"/>
        <v>0</v>
      </c>
      <c r="I20" s="350">
        <f t="shared" si="3"/>
        <v>2</v>
      </c>
    </row>
    <row r="21" spans="1:9">
      <c r="A21" s="37">
        <v>10</v>
      </c>
      <c r="B21" s="163" t="s">
        <v>1266</v>
      </c>
      <c r="C21" s="519" t="s">
        <v>1268</v>
      </c>
      <c r="D21" s="380" t="s">
        <v>847</v>
      </c>
      <c r="E21" s="507">
        <v>2021</v>
      </c>
      <c r="F21" s="16">
        <f t="shared" si="0"/>
        <v>5</v>
      </c>
      <c r="G21" s="58">
        <f t="shared" si="1"/>
        <v>1</v>
      </c>
      <c r="H21" s="349" t="b">
        <f t="shared" si="2"/>
        <v>0</v>
      </c>
      <c r="I21" s="350">
        <f t="shared" si="3"/>
        <v>2</v>
      </c>
    </row>
    <row r="22" spans="1:9">
      <c r="A22" s="37">
        <v>11</v>
      </c>
      <c r="B22" s="163" t="s">
        <v>1266</v>
      </c>
      <c r="C22" s="519" t="s">
        <v>1269</v>
      </c>
      <c r="D22" s="380" t="s">
        <v>847</v>
      </c>
      <c r="E22" s="508">
        <v>2017</v>
      </c>
      <c r="F22" s="16">
        <f t="shared" si="0"/>
        <v>5</v>
      </c>
      <c r="G22" s="58">
        <f t="shared" si="1"/>
        <v>1</v>
      </c>
      <c r="H22" s="349" t="b">
        <f t="shared" si="2"/>
        <v>0</v>
      </c>
      <c r="I22" s="350">
        <f t="shared" si="3"/>
        <v>2</v>
      </c>
    </row>
    <row r="23" spans="1:9">
      <c r="A23" s="37">
        <v>12</v>
      </c>
      <c r="B23" s="163" t="s">
        <v>1266</v>
      </c>
      <c r="C23" s="519" t="s">
        <v>1269</v>
      </c>
      <c r="D23" s="380" t="s">
        <v>847</v>
      </c>
      <c r="E23" s="508">
        <v>2018</v>
      </c>
      <c r="F23" s="16">
        <f t="shared" si="0"/>
        <v>5</v>
      </c>
      <c r="G23" s="58">
        <f t="shared" si="1"/>
        <v>1</v>
      </c>
      <c r="H23" s="349" t="b">
        <f t="shared" si="2"/>
        <v>0</v>
      </c>
      <c r="I23" s="350">
        <f t="shared" si="3"/>
        <v>2</v>
      </c>
    </row>
    <row r="24" spans="1:9">
      <c r="A24" s="37">
        <v>13</v>
      </c>
      <c r="B24" s="163" t="s">
        <v>1266</v>
      </c>
      <c r="C24" s="519" t="s">
        <v>1269</v>
      </c>
      <c r="D24" s="380" t="s">
        <v>847</v>
      </c>
      <c r="E24" s="508">
        <v>2019</v>
      </c>
      <c r="F24" s="16">
        <f t="shared" si="0"/>
        <v>5</v>
      </c>
      <c r="G24" s="58">
        <f t="shared" si="1"/>
        <v>1</v>
      </c>
      <c r="H24" s="349" t="b">
        <f t="shared" si="2"/>
        <v>0</v>
      </c>
      <c r="I24" s="350">
        <f t="shared" si="3"/>
        <v>2</v>
      </c>
    </row>
    <row r="25" spans="1:9">
      <c r="A25" s="37">
        <v>14</v>
      </c>
      <c r="B25" s="163" t="s">
        <v>1266</v>
      </c>
      <c r="C25" s="519" t="s">
        <v>1269</v>
      </c>
      <c r="D25" s="380" t="s">
        <v>847</v>
      </c>
      <c r="E25" s="507">
        <v>2020</v>
      </c>
      <c r="F25" s="16">
        <f t="shared" si="0"/>
        <v>5</v>
      </c>
      <c r="G25" s="58">
        <f t="shared" si="1"/>
        <v>1</v>
      </c>
      <c r="H25" s="349" t="b">
        <f t="shared" si="2"/>
        <v>0</v>
      </c>
      <c r="I25" s="350">
        <f t="shared" si="3"/>
        <v>2</v>
      </c>
    </row>
    <row r="26" spans="1:9">
      <c r="A26" s="37">
        <v>15</v>
      </c>
      <c r="B26" s="163" t="s">
        <v>1266</v>
      </c>
      <c r="C26" s="519" t="s">
        <v>1269</v>
      </c>
      <c r="D26" s="380" t="s">
        <v>847</v>
      </c>
      <c r="E26" s="507">
        <v>2021</v>
      </c>
      <c r="F26" s="16">
        <f t="shared" si="0"/>
        <v>5</v>
      </c>
      <c r="G26" s="58">
        <f t="shared" si="1"/>
        <v>1</v>
      </c>
      <c r="H26" s="349" t="b">
        <f t="shared" si="2"/>
        <v>0</v>
      </c>
      <c r="I26" s="350">
        <f t="shared" si="3"/>
        <v>2</v>
      </c>
    </row>
    <row r="27" spans="1:9">
      <c r="A27" s="37">
        <v>16</v>
      </c>
      <c r="B27" s="163" t="s">
        <v>1266</v>
      </c>
      <c r="C27" s="519" t="s">
        <v>1270</v>
      </c>
      <c r="D27" s="380" t="s">
        <v>847</v>
      </c>
      <c r="E27" s="508">
        <v>2017</v>
      </c>
      <c r="F27" s="16">
        <f t="shared" si="0"/>
        <v>5</v>
      </c>
      <c r="G27" s="58">
        <f t="shared" si="1"/>
        <v>1</v>
      </c>
      <c r="H27" s="349" t="b">
        <f t="shared" si="2"/>
        <v>0</v>
      </c>
      <c r="I27" s="350">
        <f t="shared" si="3"/>
        <v>2</v>
      </c>
    </row>
    <row r="28" spans="1:9">
      <c r="A28" s="37">
        <v>17</v>
      </c>
      <c r="B28" s="163" t="s">
        <v>1266</v>
      </c>
      <c r="C28" s="519" t="s">
        <v>1270</v>
      </c>
      <c r="D28" s="380" t="s">
        <v>847</v>
      </c>
      <c r="E28" s="508">
        <v>2018</v>
      </c>
      <c r="F28" s="16">
        <f t="shared" si="0"/>
        <v>5</v>
      </c>
      <c r="G28" s="58">
        <f t="shared" si="1"/>
        <v>1</v>
      </c>
      <c r="H28" s="349" t="b">
        <f t="shared" si="2"/>
        <v>0</v>
      </c>
      <c r="I28" s="350">
        <f t="shared" si="3"/>
        <v>2</v>
      </c>
    </row>
    <row r="29" spans="1:9">
      <c r="A29" s="37">
        <v>18</v>
      </c>
      <c r="B29" s="163" t="s">
        <v>1266</v>
      </c>
      <c r="C29" s="519" t="s">
        <v>1270</v>
      </c>
      <c r="D29" s="380" t="s">
        <v>847</v>
      </c>
      <c r="E29" s="508">
        <v>2019</v>
      </c>
      <c r="F29" s="16">
        <f t="shared" si="0"/>
        <v>5</v>
      </c>
      <c r="G29" s="58">
        <f t="shared" si="1"/>
        <v>1</v>
      </c>
      <c r="H29" s="349" t="b">
        <f t="shared" si="2"/>
        <v>0</v>
      </c>
      <c r="I29" s="350">
        <f t="shared" si="3"/>
        <v>2</v>
      </c>
    </row>
    <row r="30" spans="1:9">
      <c r="A30" s="37">
        <v>19</v>
      </c>
      <c r="B30" s="163" t="s">
        <v>1266</v>
      </c>
      <c r="C30" s="519" t="s">
        <v>1270</v>
      </c>
      <c r="D30" s="380" t="s">
        <v>847</v>
      </c>
      <c r="E30" s="507">
        <v>2020</v>
      </c>
      <c r="F30" s="16">
        <f t="shared" si="0"/>
        <v>5</v>
      </c>
      <c r="G30" s="58">
        <f t="shared" si="1"/>
        <v>1</v>
      </c>
      <c r="H30" s="349" t="b">
        <f t="shared" si="2"/>
        <v>0</v>
      </c>
      <c r="I30" s="350">
        <f t="shared" si="3"/>
        <v>2</v>
      </c>
    </row>
    <row r="31" spans="1:9">
      <c r="A31" s="37">
        <v>20</v>
      </c>
      <c r="B31" s="163" t="s">
        <v>1266</v>
      </c>
      <c r="C31" s="519" t="s">
        <v>1270</v>
      </c>
      <c r="D31" s="380" t="s">
        <v>847</v>
      </c>
      <c r="E31" s="507">
        <v>2021</v>
      </c>
      <c r="F31" s="16">
        <f t="shared" si="0"/>
        <v>5</v>
      </c>
      <c r="G31" s="58">
        <f t="shared" si="1"/>
        <v>1</v>
      </c>
      <c r="H31" s="349" t="b">
        <f t="shared" si="2"/>
        <v>0</v>
      </c>
      <c r="I31" s="350">
        <f t="shared" si="3"/>
        <v>2</v>
      </c>
    </row>
    <row r="32" spans="1:9">
      <c r="A32" s="37">
        <v>21</v>
      </c>
      <c r="B32" s="163" t="s">
        <v>1266</v>
      </c>
      <c r="C32" s="519" t="s">
        <v>1271</v>
      </c>
      <c r="D32" s="380" t="s">
        <v>847</v>
      </c>
      <c r="E32" s="508">
        <v>2017</v>
      </c>
      <c r="F32" s="16">
        <f t="shared" si="0"/>
        <v>5</v>
      </c>
      <c r="G32" s="58">
        <f t="shared" si="1"/>
        <v>1</v>
      </c>
      <c r="H32" s="349" t="b">
        <f t="shared" si="2"/>
        <v>0</v>
      </c>
      <c r="I32" s="350">
        <f t="shared" si="3"/>
        <v>2</v>
      </c>
    </row>
    <row r="33" spans="1:9">
      <c r="A33" s="37">
        <v>22</v>
      </c>
      <c r="B33" s="163" t="s">
        <v>1266</v>
      </c>
      <c r="C33" s="519" t="s">
        <v>1271</v>
      </c>
      <c r="D33" s="380" t="s">
        <v>847</v>
      </c>
      <c r="E33" s="508">
        <v>2018</v>
      </c>
      <c r="F33" s="16">
        <f t="shared" si="0"/>
        <v>5</v>
      </c>
      <c r="G33" s="58">
        <f t="shared" si="1"/>
        <v>1</v>
      </c>
      <c r="H33" s="349" t="b">
        <f t="shared" si="2"/>
        <v>0</v>
      </c>
      <c r="I33" s="350">
        <f t="shared" si="3"/>
        <v>2</v>
      </c>
    </row>
    <row r="34" spans="1:9">
      <c r="A34" s="37">
        <v>23</v>
      </c>
      <c r="B34" s="163" t="s">
        <v>1266</v>
      </c>
      <c r="C34" s="519" t="s">
        <v>1271</v>
      </c>
      <c r="D34" s="380" t="s">
        <v>847</v>
      </c>
      <c r="E34" s="508">
        <v>2019</v>
      </c>
      <c r="F34" s="16">
        <f t="shared" si="0"/>
        <v>5</v>
      </c>
      <c r="G34" s="58">
        <f t="shared" si="1"/>
        <v>1</v>
      </c>
      <c r="H34" s="349" t="b">
        <f t="shared" si="2"/>
        <v>0</v>
      </c>
      <c r="I34" s="350">
        <f t="shared" si="3"/>
        <v>2</v>
      </c>
    </row>
    <row r="35" spans="1:9">
      <c r="A35" s="37">
        <v>24</v>
      </c>
      <c r="B35" s="163" t="s">
        <v>1266</v>
      </c>
      <c r="C35" s="519" t="s">
        <v>1271</v>
      </c>
      <c r="D35" s="380" t="s">
        <v>847</v>
      </c>
      <c r="E35" s="507">
        <v>2020</v>
      </c>
      <c r="F35" s="16">
        <f t="shared" si="0"/>
        <v>5</v>
      </c>
      <c r="G35" s="58">
        <f t="shared" si="1"/>
        <v>1</v>
      </c>
      <c r="H35" s="349" t="b">
        <f t="shared" si="2"/>
        <v>0</v>
      </c>
      <c r="I35" s="350">
        <f t="shared" si="3"/>
        <v>2</v>
      </c>
    </row>
    <row r="36" spans="1:9">
      <c r="A36" s="37">
        <v>25</v>
      </c>
      <c r="B36" s="163" t="s">
        <v>1266</v>
      </c>
      <c r="C36" s="519" t="s">
        <v>1271</v>
      </c>
      <c r="D36" s="380" t="s">
        <v>847</v>
      </c>
      <c r="E36" s="507">
        <v>2021</v>
      </c>
      <c r="F36" s="16">
        <f t="shared" si="0"/>
        <v>5</v>
      </c>
      <c r="G36" s="58">
        <f t="shared" si="1"/>
        <v>1</v>
      </c>
      <c r="H36" s="349" t="b">
        <f t="shared" si="2"/>
        <v>0</v>
      </c>
      <c r="I36" s="350">
        <f t="shared" si="3"/>
        <v>2</v>
      </c>
    </row>
    <row r="37" spans="1:9">
      <c r="A37" s="37">
        <v>26</v>
      </c>
      <c r="B37" s="163" t="s">
        <v>1266</v>
      </c>
      <c r="C37" s="519" t="s">
        <v>1272</v>
      </c>
      <c r="D37" s="380" t="s">
        <v>847</v>
      </c>
      <c r="E37" s="508">
        <v>2019</v>
      </c>
      <c r="F37" s="16">
        <f t="shared" si="0"/>
        <v>5</v>
      </c>
      <c r="G37" s="58">
        <f t="shared" si="1"/>
        <v>1</v>
      </c>
      <c r="H37" s="349" t="b">
        <f t="shared" si="2"/>
        <v>0</v>
      </c>
      <c r="I37" s="350">
        <f t="shared" si="3"/>
        <v>1</v>
      </c>
    </row>
    <row r="38" spans="1:9">
      <c r="A38" s="37">
        <v>27</v>
      </c>
      <c r="B38" s="163" t="s">
        <v>1266</v>
      </c>
      <c r="C38" s="519" t="s">
        <v>1272</v>
      </c>
      <c r="D38" s="380" t="s">
        <v>847</v>
      </c>
      <c r="E38" s="507">
        <v>2020</v>
      </c>
      <c r="F38" s="16" t="e">
        <f>IF(OR($C38="",$E38&lt;an_initial,$E38&gt;an_final),"",G38*(HLOOKUP(#REF!,iii2punctaje,2,FALSE)))</f>
        <v>#REF!</v>
      </c>
      <c r="G38" s="58">
        <f t="shared" si="1"/>
        <v>1</v>
      </c>
      <c r="H38" s="349" t="b">
        <f t="shared" si="2"/>
        <v>0</v>
      </c>
      <c r="I38" s="350">
        <f t="shared" si="3"/>
        <v>1</v>
      </c>
    </row>
    <row r="39" spans="1:9">
      <c r="A39" s="37">
        <v>28</v>
      </c>
      <c r="B39" s="163" t="s">
        <v>1266</v>
      </c>
      <c r="C39" s="519" t="s">
        <v>1272</v>
      </c>
      <c r="D39" s="6" t="s">
        <v>847</v>
      </c>
      <c r="E39" s="507">
        <v>2021</v>
      </c>
      <c r="F39" s="16">
        <f t="shared" si="0"/>
        <v>5</v>
      </c>
      <c r="G39" s="58">
        <f t="shared" si="1"/>
        <v>1</v>
      </c>
      <c r="H39" s="349" t="b">
        <f t="shared" si="2"/>
        <v>0</v>
      </c>
      <c r="I39" s="350">
        <f t="shared" si="3"/>
        <v>1</v>
      </c>
    </row>
    <row r="40" spans="1:9">
      <c r="A40" s="37">
        <v>29</v>
      </c>
      <c r="B40" s="163" t="s">
        <v>1266</v>
      </c>
      <c r="C40" s="519" t="s">
        <v>1272</v>
      </c>
      <c r="D40" s="6" t="s">
        <v>847</v>
      </c>
      <c r="E40" s="507">
        <v>2020</v>
      </c>
      <c r="F40" s="16">
        <f>IF(OR($C40="",$E40&lt;an_initial,$E40&gt;an_final),"",G40*(HLOOKUP(D38,iii2punctaje,2,FALSE)))</f>
        <v>5</v>
      </c>
      <c r="G40" s="58">
        <f t="shared" si="1"/>
        <v>1</v>
      </c>
      <c r="H40" s="349" t="b">
        <f t="shared" si="2"/>
        <v>0</v>
      </c>
      <c r="I40" s="350">
        <f t="shared" si="3"/>
        <v>1</v>
      </c>
    </row>
    <row r="41" spans="1:9" ht="31">
      <c r="A41" s="37">
        <v>30</v>
      </c>
      <c r="B41" s="163" t="s">
        <v>1273</v>
      </c>
      <c r="C41" s="6" t="s">
        <v>1274</v>
      </c>
      <c r="D41" s="6" t="s">
        <v>847</v>
      </c>
      <c r="E41" s="216">
        <v>2021</v>
      </c>
      <c r="F41" s="16">
        <f t="shared" si="0"/>
        <v>5</v>
      </c>
      <c r="G41" s="58">
        <f t="shared" si="1"/>
        <v>1</v>
      </c>
      <c r="H41" s="349" t="b">
        <f t="shared" si="2"/>
        <v>0</v>
      </c>
      <c r="I41" s="350">
        <f t="shared" si="3"/>
        <v>3</v>
      </c>
    </row>
    <row r="42" spans="1:9">
      <c r="A42" s="37">
        <v>31</v>
      </c>
      <c r="B42" s="163" t="s">
        <v>1509</v>
      </c>
      <c r="C42" s="6" t="s">
        <v>1510</v>
      </c>
      <c r="D42" s="6" t="s">
        <v>847</v>
      </c>
      <c r="E42" s="216">
        <v>2017</v>
      </c>
      <c r="F42" s="16">
        <f t="shared" si="0"/>
        <v>5</v>
      </c>
      <c r="G42" s="58">
        <f t="shared" si="1"/>
        <v>1</v>
      </c>
      <c r="H42" s="349" t="b">
        <f t="shared" si="2"/>
        <v>0</v>
      </c>
      <c r="I42" s="350">
        <f t="shared" si="3"/>
        <v>1</v>
      </c>
    </row>
    <row r="43" spans="1:9">
      <c r="A43" s="37">
        <v>32</v>
      </c>
      <c r="B43" s="163" t="s">
        <v>1509</v>
      </c>
      <c r="C43" s="6" t="s">
        <v>1510</v>
      </c>
      <c r="D43" s="6" t="s">
        <v>847</v>
      </c>
      <c r="E43" s="216">
        <v>2018</v>
      </c>
      <c r="F43" s="16">
        <f t="shared" si="0"/>
        <v>5</v>
      </c>
      <c r="G43" s="58">
        <f t="shared" si="1"/>
        <v>1</v>
      </c>
      <c r="H43" s="349" t="b">
        <f t="shared" si="2"/>
        <v>0</v>
      </c>
      <c r="I43" s="350">
        <f t="shared" si="3"/>
        <v>1</v>
      </c>
    </row>
    <row r="44" spans="1:9">
      <c r="A44" s="37">
        <v>33</v>
      </c>
      <c r="B44" s="163" t="s">
        <v>1509</v>
      </c>
      <c r="C44" s="6" t="s">
        <v>1510</v>
      </c>
      <c r="D44" s="6" t="s">
        <v>847</v>
      </c>
      <c r="E44" s="216">
        <v>2019</v>
      </c>
      <c r="F44" s="16">
        <f t="shared" si="0"/>
        <v>5</v>
      </c>
      <c r="G44" s="58">
        <f t="shared" ref="G44:G75" si="4">IF(OR($C44="",,$E44="",$E44&gt;an_final),"",IF($E44&gt;=an_initial,1,""))</f>
        <v>1</v>
      </c>
      <c r="H44" s="349" t="b">
        <f t="shared" si="2"/>
        <v>0</v>
      </c>
      <c r="I44" s="350">
        <f t="shared" ref="I44:I75" si="5">LEN(C44)-LEN(SUBSTITUTE(C44,",",""))+1</f>
        <v>1</v>
      </c>
    </row>
    <row r="45" spans="1:9">
      <c r="A45" s="37">
        <v>34</v>
      </c>
      <c r="B45" s="163" t="s">
        <v>1509</v>
      </c>
      <c r="C45" s="6" t="s">
        <v>1510</v>
      </c>
      <c r="D45" s="6" t="s">
        <v>847</v>
      </c>
      <c r="E45" s="216">
        <v>2020</v>
      </c>
      <c r="F45" s="16">
        <f t="shared" si="0"/>
        <v>5</v>
      </c>
      <c r="G45" s="58">
        <f t="shared" si="4"/>
        <v>1</v>
      </c>
      <c r="H45" s="349" t="b">
        <f t="shared" si="2"/>
        <v>0</v>
      </c>
      <c r="I45" s="350">
        <f t="shared" si="5"/>
        <v>1</v>
      </c>
    </row>
    <row r="46" spans="1:9">
      <c r="A46" s="37">
        <v>35</v>
      </c>
      <c r="B46" s="163" t="s">
        <v>1509</v>
      </c>
      <c r="C46" s="6" t="s">
        <v>1510</v>
      </c>
      <c r="D46" s="6" t="s">
        <v>847</v>
      </c>
      <c r="E46" s="216">
        <v>2021</v>
      </c>
      <c r="F46" s="16">
        <f t="shared" si="0"/>
        <v>5</v>
      </c>
      <c r="G46" s="58">
        <f t="shared" si="4"/>
        <v>1</v>
      </c>
      <c r="H46" s="349" t="b">
        <f t="shared" si="2"/>
        <v>0</v>
      </c>
      <c r="I46" s="350">
        <f t="shared" si="5"/>
        <v>1</v>
      </c>
    </row>
    <row r="47" spans="1:9">
      <c r="A47" s="37">
        <v>36</v>
      </c>
      <c r="B47" s="163" t="s">
        <v>1509</v>
      </c>
      <c r="C47" s="6" t="s">
        <v>1511</v>
      </c>
      <c r="D47" s="6" t="s">
        <v>847</v>
      </c>
      <c r="E47" s="216">
        <v>2017</v>
      </c>
      <c r="F47" s="16">
        <f t="shared" si="0"/>
        <v>5</v>
      </c>
      <c r="G47" s="58">
        <f t="shared" si="4"/>
        <v>1</v>
      </c>
      <c r="H47" s="349" t="b">
        <f t="shared" si="2"/>
        <v>0</v>
      </c>
      <c r="I47" s="350">
        <f t="shared" si="5"/>
        <v>1</v>
      </c>
    </row>
    <row r="48" spans="1:9">
      <c r="A48" s="37">
        <v>37</v>
      </c>
      <c r="B48" s="163" t="s">
        <v>1509</v>
      </c>
      <c r="C48" s="6" t="s">
        <v>1511</v>
      </c>
      <c r="D48" s="6" t="s">
        <v>847</v>
      </c>
      <c r="E48" s="216">
        <v>2018</v>
      </c>
      <c r="F48" s="16">
        <f t="shared" si="0"/>
        <v>5</v>
      </c>
      <c r="G48" s="58">
        <f t="shared" si="4"/>
        <v>1</v>
      </c>
      <c r="H48" s="349" t="b">
        <f t="shared" si="2"/>
        <v>0</v>
      </c>
      <c r="I48" s="350">
        <f t="shared" si="5"/>
        <v>1</v>
      </c>
    </row>
    <row r="49" spans="1:9">
      <c r="A49" s="37">
        <v>38</v>
      </c>
      <c r="B49" s="163" t="s">
        <v>1509</v>
      </c>
      <c r="C49" s="6" t="s">
        <v>1511</v>
      </c>
      <c r="D49" s="6" t="s">
        <v>847</v>
      </c>
      <c r="E49" s="216">
        <v>2019</v>
      </c>
      <c r="F49" s="16">
        <f t="shared" si="0"/>
        <v>5</v>
      </c>
      <c r="G49" s="58">
        <f t="shared" si="4"/>
        <v>1</v>
      </c>
      <c r="H49" s="349" t="b">
        <f t="shared" si="2"/>
        <v>0</v>
      </c>
      <c r="I49" s="350">
        <f t="shared" si="5"/>
        <v>1</v>
      </c>
    </row>
    <row r="50" spans="1:9">
      <c r="A50" s="37">
        <v>39</v>
      </c>
      <c r="B50" s="163" t="s">
        <v>1509</v>
      </c>
      <c r="C50" s="6" t="s">
        <v>1511</v>
      </c>
      <c r="D50" s="6" t="s">
        <v>847</v>
      </c>
      <c r="E50" s="216">
        <v>2020</v>
      </c>
      <c r="F50" s="16">
        <f t="shared" si="0"/>
        <v>5</v>
      </c>
      <c r="G50" s="58">
        <f t="shared" si="4"/>
        <v>1</v>
      </c>
      <c r="H50" s="349" t="b">
        <f t="shared" si="2"/>
        <v>0</v>
      </c>
      <c r="I50" s="350">
        <f t="shared" si="5"/>
        <v>1</v>
      </c>
    </row>
    <row r="51" spans="1:9">
      <c r="A51" s="37">
        <v>40</v>
      </c>
      <c r="B51" s="163" t="s">
        <v>1509</v>
      </c>
      <c r="C51" s="6" t="s">
        <v>1511</v>
      </c>
      <c r="D51" s="6" t="s">
        <v>847</v>
      </c>
      <c r="E51" s="216">
        <v>2021</v>
      </c>
      <c r="F51" s="16">
        <f t="shared" si="0"/>
        <v>5</v>
      </c>
      <c r="G51" s="58">
        <f t="shared" si="4"/>
        <v>1</v>
      </c>
      <c r="H51" s="349" t="b">
        <f t="shared" si="2"/>
        <v>0</v>
      </c>
      <c r="I51" s="350">
        <f t="shared" si="5"/>
        <v>1</v>
      </c>
    </row>
    <row r="52" spans="1:9">
      <c r="A52" s="37">
        <v>41</v>
      </c>
      <c r="B52" s="163"/>
      <c r="C52" s="6"/>
      <c r="D52" s="6"/>
      <c r="E52" s="216"/>
      <c r="F52" s="16" t="str">
        <f t="shared" si="0"/>
        <v/>
      </c>
      <c r="G52" s="58" t="str">
        <f t="shared" si="4"/>
        <v/>
      </c>
      <c r="H52" s="349" t="b">
        <f t="shared" si="2"/>
        <v>0</v>
      </c>
      <c r="I52" s="350">
        <f t="shared" si="5"/>
        <v>1</v>
      </c>
    </row>
    <row r="53" spans="1:9">
      <c r="A53" s="37">
        <v>42</v>
      </c>
      <c r="B53" s="163"/>
      <c r="C53" s="6"/>
      <c r="D53" s="6"/>
      <c r="E53" s="216"/>
      <c r="F53" s="16" t="str">
        <f t="shared" si="0"/>
        <v/>
      </c>
      <c r="G53" s="58" t="str">
        <f t="shared" si="4"/>
        <v/>
      </c>
      <c r="H53" s="349" t="b">
        <f t="shared" si="2"/>
        <v>0</v>
      </c>
      <c r="I53" s="350">
        <f t="shared" si="5"/>
        <v>1</v>
      </c>
    </row>
    <row r="54" spans="1:9">
      <c r="A54" s="37">
        <v>43</v>
      </c>
      <c r="B54" s="163"/>
      <c r="C54" s="6"/>
      <c r="D54" s="6"/>
      <c r="E54" s="216"/>
      <c r="F54" s="16" t="str">
        <f t="shared" si="0"/>
        <v/>
      </c>
      <c r="G54" s="58" t="str">
        <f t="shared" si="4"/>
        <v/>
      </c>
      <c r="H54" s="349" t="b">
        <f t="shared" si="2"/>
        <v>0</v>
      </c>
      <c r="I54" s="350">
        <f t="shared" si="5"/>
        <v>1</v>
      </c>
    </row>
    <row r="55" spans="1:9">
      <c r="A55" s="37">
        <v>44</v>
      </c>
      <c r="B55" s="163"/>
      <c r="C55" s="6"/>
      <c r="D55" s="6"/>
      <c r="E55" s="216"/>
      <c r="F55" s="16" t="str">
        <f t="shared" si="0"/>
        <v/>
      </c>
      <c r="G55" s="58" t="str">
        <f t="shared" si="4"/>
        <v/>
      </c>
      <c r="H55" s="349" t="b">
        <f t="shared" si="2"/>
        <v>0</v>
      </c>
      <c r="I55" s="350">
        <f t="shared" si="5"/>
        <v>1</v>
      </c>
    </row>
    <row r="56" spans="1:9">
      <c r="A56" s="37">
        <v>45</v>
      </c>
      <c r="B56" s="163"/>
      <c r="C56" s="6"/>
      <c r="D56" s="6"/>
      <c r="E56" s="216"/>
      <c r="F56" s="16" t="str">
        <f t="shared" si="0"/>
        <v/>
      </c>
      <c r="G56" s="58" t="str">
        <f t="shared" si="4"/>
        <v/>
      </c>
      <c r="H56" s="349" t="b">
        <f t="shared" si="2"/>
        <v>0</v>
      </c>
      <c r="I56" s="350">
        <f t="shared" si="5"/>
        <v>1</v>
      </c>
    </row>
    <row r="57" spans="1:9">
      <c r="A57" s="37">
        <v>46</v>
      </c>
      <c r="B57" s="163"/>
      <c r="C57" s="6"/>
      <c r="D57" s="6"/>
      <c r="E57" s="216"/>
      <c r="F57" s="16" t="str">
        <f t="shared" si="0"/>
        <v/>
      </c>
      <c r="G57" s="58" t="str">
        <f t="shared" si="4"/>
        <v/>
      </c>
      <c r="H57" s="349" t="b">
        <f t="shared" si="2"/>
        <v>0</v>
      </c>
      <c r="I57" s="350">
        <f t="shared" si="5"/>
        <v>1</v>
      </c>
    </row>
    <row r="58" spans="1:9">
      <c r="A58" s="37">
        <v>47</v>
      </c>
      <c r="B58" s="163"/>
      <c r="C58" s="6"/>
      <c r="D58" s="6"/>
      <c r="E58" s="216"/>
      <c r="F58" s="16" t="str">
        <f t="shared" si="0"/>
        <v/>
      </c>
      <c r="G58" s="58" t="str">
        <f t="shared" si="4"/>
        <v/>
      </c>
      <c r="H58" s="349" t="b">
        <f t="shared" si="2"/>
        <v>0</v>
      </c>
      <c r="I58" s="350">
        <f t="shared" si="5"/>
        <v>1</v>
      </c>
    </row>
    <row r="59" spans="1:9">
      <c r="A59" s="37">
        <v>48</v>
      </c>
      <c r="B59" s="163"/>
      <c r="C59" s="6"/>
      <c r="D59" s="6"/>
      <c r="E59" s="216"/>
      <c r="F59" s="16" t="str">
        <f t="shared" si="0"/>
        <v/>
      </c>
      <c r="G59" s="58" t="str">
        <f t="shared" si="4"/>
        <v/>
      </c>
      <c r="H59" s="349" t="b">
        <f t="shared" si="2"/>
        <v>0</v>
      </c>
      <c r="I59" s="350">
        <f t="shared" si="5"/>
        <v>1</v>
      </c>
    </row>
    <row r="60" spans="1:9">
      <c r="A60" s="37">
        <v>49</v>
      </c>
      <c r="B60" s="163"/>
      <c r="C60" s="6"/>
      <c r="D60" s="6"/>
      <c r="E60" s="216"/>
      <c r="F60" s="16" t="str">
        <f t="shared" si="0"/>
        <v/>
      </c>
      <c r="G60" s="58" t="str">
        <f t="shared" si="4"/>
        <v/>
      </c>
      <c r="H60" s="349" t="b">
        <f t="shared" si="2"/>
        <v>0</v>
      </c>
      <c r="I60" s="350">
        <f t="shared" si="5"/>
        <v>1</v>
      </c>
    </row>
    <row r="61" spans="1:9">
      <c r="A61" s="37">
        <v>50</v>
      </c>
      <c r="B61" s="163"/>
      <c r="C61" s="6"/>
      <c r="D61" s="6"/>
      <c r="E61" s="216"/>
      <c r="F61" s="16" t="str">
        <f t="shared" si="0"/>
        <v/>
      </c>
      <c r="G61" s="58" t="str">
        <f t="shared" si="4"/>
        <v/>
      </c>
      <c r="H61" s="349" t="b">
        <f t="shared" si="2"/>
        <v>0</v>
      </c>
      <c r="I61" s="350">
        <f t="shared" si="5"/>
        <v>1</v>
      </c>
    </row>
    <row r="62" spans="1:9">
      <c r="A62" s="37">
        <v>51</v>
      </c>
      <c r="B62" s="163"/>
      <c r="C62" s="6"/>
      <c r="D62" s="6"/>
      <c r="E62" s="216"/>
      <c r="F62" s="16" t="str">
        <f t="shared" si="0"/>
        <v/>
      </c>
      <c r="G62" s="58" t="str">
        <f t="shared" si="4"/>
        <v/>
      </c>
      <c r="H62" s="349" t="b">
        <f t="shared" si="2"/>
        <v>0</v>
      </c>
      <c r="I62" s="350">
        <f t="shared" si="5"/>
        <v>1</v>
      </c>
    </row>
    <row r="63" spans="1:9">
      <c r="A63" s="37">
        <v>52</v>
      </c>
      <c r="B63" s="163"/>
      <c r="C63" s="6"/>
      <c r="D63" s="6"/>
      <c r="E63" s="216"/>
      <c r="F63" s="16" t="str">
        <f t="shared" si="0"/>
        <v/>
      </c>
      <c r="G63" s="58" t="str">
        <f t="shared" si="4"/>
        <v/>
      </c>
      <c r="H63" s="349" t="b">
        <f t="shared" si="2"/>
        <v>0</v>
      </c>
      <c r="I63" s="350">
        <f t="shared" si="5"/>
        <v>1</v>
      </c>
    </row>
    <row r="64" spans="1:9">
      <c r="A64" s="37">
        <v>53</v>
      </c>
      <c r="B64" s="163"/>
      <c r="C64" s="6"/>
      <c r="D64" s="6"/>
      <c r="E64" s="216"/>
      <c r="F64" s="16" t="str">
        <f t="shared" si="0"/>
        <v/>
      </c>
      <c r="G64" s="58" t="str">
        <f t="shared" si="4"/>
        <v/>
      </c>
      <c r="H64" s="349" t="b">
        <f t="shared" si="2"/>
        <v>0</v>
      </c>
      <c r="I64" s="350">
        <f t="shared" si="5"/>
        <v>1</v>
      </c>
    </row>
    <row r="65" spans="1:9">
      <c r="A65" s="37">
        <v>54</v>
      </c>
      <c r="B65" s="163"/>
      <c r="C65" s="6"/>
      <c r="D65" s="6"/>
      <c r="E65" s="216"/>
      <c r="F65" s="16" t="str">
        <f t="shared" si="0"/>
        <v/>
      </c>
      <c r="G65" s="58" t="str">
        <f t="shared" si="4"/>
        <v/>
      </c>
      <c r="H65" s="349" t="b">
        <f t="shared" si="2"/>
        <v>0</v>
      </c>
      <c r="I65" s="350">
        <f t="shared" si="5"/>
        <v>1</v>
      </c>
    </row>
    <row r="66" spans="1:9">
      <c r="A66" s="37">
        <v>55</v>
      </c>
      <c r="B66" s="163"/>
      <c r="C66" s="6"/>
      <c r="D66" s="6"/>
      <c r="E66" s="216"/>
      <c r="F66" s="16" t="str">
        <f t="shared" si="0"/>
        <v/>
      </c>
      <c r="G66" s="58" t="str">
        <f t="shared" si="4"/>
        <v/>
      </c>
      <c r="H66" s="349" t="b">
        <f t="shared" si="2"/>
        <v>0</v>
      </c>
      <c r="I66" s="350">
        <f t="shared" si="5"/>
        <v>1</v>
      </c>
    </row>
    <row r="67" spans="1:9">
      <c r="A67" s="37">
        <v>56</v>
      </c>
      <c r="B67" s="163"/>
      <c r="C67" s="6"/>
      <c r="D67" s="6"/>
      <c r="E67" s="216"/>
      <c r="F67" s="16" t="str">
        <f t="shared" si="0"/>
        <v/>
      </c>
      <c r="G67" s="58" t="str">
        <f t="shared" si="4"/>
        <v/>
      </c>
      <c r="H67" s="349" t="b">
        <f t="shared" si="2"/>
        <v>0</v>
      </c>
      <c r="I67" s="350">
        <f t="shared" si="5"/>
        <v>1</v>
      </c>
    </row>
    <row r="68" spans="1:9">
      <c r="A68" s="37">
        <v>57</v>
      </c>
      <c r="B68" s="163"/>
      <c r="C68" s="6"/>
      <c r="D68" s="6"/>
      <c r="E68" s="216"/>
      <c r="F68" s="16" t="str">
        <f t="shared" si="0"/>
        <v/>
      </c>
      <c r="G68" s="58" t="str">
        <f t="shared" si="4"/>
        <v/>
      </c>
      <c r="H68" s="349" t="b">
        <f t="shared" si="2"/>
        <v>0</v>
      </c>
      <c r="I68" s="350">
        <f t="shared" si="5"/>
        <v>1</v>
      </c>
    </row>
    <row r="69" spans="1:9">
      <c r="A69" s="37">
        <v>58</v>
      </c>
      <c r="B69" s="163"/>
      <c r="C69" s="6"/>
      <c r="D69" s="6"/>
      <c r="E69" s="216"/>
      <c r="F69" s="16" t="str">
        <f t="shared" si="0"/>
        <v/>
      </c>
      <c r="G69" s="58" t="str">
        <f t="shared" si="4"/>
        <v/>
      </c>
      <c r="H69" s="349" t="b">
        <f t="shared" si="2"/>
        <v>0</v>
      </c>
      <c r="I69" s="350">
        <f t="shared" si="5"/>
        <v>1</v>
      </c>
    </row>
    <row r="70" spans="1:9">
      <c r="A70" s="37">
        <v>59</v>
      </c>
      <c r="B70" s="163"/>
      <c r="C70" s="6"/>
      <c r="D70" s="6"/>
      <c r="E70" s="216"/>
      <c r="F70" s="16" t="str">
        <f t="shared" si="0"/>
        <v/>
      </c>
      <c r="G70" s="58" t="str">
        <f t="shared" si="4"/>
        <v/>
      </c>
      <c r="H70" s="349" t="b">
        <f t="shared" si="2"/>
        <v>0</v>
      </c>
      <c r="I70" s="350">
        <f t="shared" si="5"/>
        <v>1</v>
      </c>
    </row>
    <row r="71" spans="1:9">
      <c r="A71" s="37">
        <v>60</v>
      </c>
      <c r="B71" s="163"/>
      <c r="C71" s="6"/>
      <c r="D71" s="6"/>
      <c r="E71" s="216"/>
      <c r="F71" s="16" t="str">
        <f t="shared" si="0"/>
        <v/>
      </c>
      <c r="G71" s="58" t="str">
        <f t="shared" si="4"/>
        <v/>
      </c>
      <c r="H71" s="349" t="b">
        <f t="shared" si="2"/>
        <v>0</v>
      </c>
      <c r="I71" s="350">
        <f t="shared" si="5"/>
        <v>1</v>
      </c>
    </row>
    <row r="72" spans="1:9">
      <c r="A72" s="37">
        <v>61</v>
      </c>
      <c r="B72" s="163"/>
      <c r="C72" s="6"/>
      <c r="D72" s="6"/>
      <c r="E72" s="216"/>
      <c r="F72" s="16" t="str">
        <f t="shared" si="0"/>
        <v/>
      </c>
      <c r="G72" s="58" t="str">
        <f t="shared" si="4"/>
        <v/>
      </c>
      <c r="H72" s="349" t="b">
        <f t="shared" si="2"/>
        <v>0</v>
      </c>
      <c r="I72" s="350">
        <f t="shared" si="5"/>
        <v>1</v>
      </c>
    </row>
    <row r="73" spans="1:9">
      <c r="A73" s="37">
        <v>62</v>
      </c>
      <c r="B73" s="163"/>
      <c r="C73" s="6"/>
      <c r="D73" s="6"/>
      <c r="E73" s="216"/>
      <c r="F73" s="16" t="str">
        <f t="shared" si="0"/>
        <v/>
      </c>
      <c r="G73" s="58" t="str">
        <f t="shared" si="4"/>
        <v/>
      </c>
      <c r="H73" s="349" t="b">
        <f t="shared" si="2"/>
        <v>0</v>
      </c>
      <c r="I73" s="350">
        <f t="shared" si="5"/>
        <v>1</v>
      </c>
    </row>
    <row r="74" spans="1:9">
      <c r="A74" s="37">
        <v>63</v>
      </c>
      <c r="B74" s="163"/>
      <c r="C74" s="6"/>
      <c r="D74" s="6"/>
      <c r="E74" s="216"/>
      <c r="F74" s="16" t="str">
        <f t="shared" si="0"/>
        <v/>
      </c>
      <c r="G74" s="58" t="str">
        <f t="shared" si="4"/>
        <v/>
      </c>
      <c r="H74" s="349" t="b">
        <f t="shared" si="2"/>
        <v>0</v>
      </c>
      <c r="I74" s="350">
        <f t="shared" si="5"/>
        <v>1</v>
      </c>
    </row>
    <row r="75" spans="1:9">
      <c r="A75" s="37">
        <v>64</v>
      </c>
      <c r="B75" s="163"/>
      <c r="C75" s="6"/>
      <c r="D75" s="6"/>
      <c r="E75" s="216"/>
      <c r="F75" s="16" t="str">
        <f t="shared" si="0"/>
        <v/>
      </c>
      <c r="G75" s="58" t="str">
        <f t="shared" si="4"/>
        <v/>
      </c>
      <c r="H75" s="349" t="b">
        <f t="shared" si="2"/>
        <v>0</v>
      </c>
      <c r="I75" s="350">
        <f t="shared" si="5"/>
        <v>1</v>
      </c>
    </row>
    <row r="76" spans="1:9">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c r="A77" s="37">
        <v>66</v>
      </c>
      <c r="B77" s="163"/>
      <c r="C77" s="6"/>
      <c r="D77" s="6"/>
      <c r="E77" s="216"/>
      <c r="F77" s="16" t="str">
        <f t="shared" si="6"/>
        <v/>
      </c>
      <c r="G77" s="58" t="str">
        <f t="shared" si="7"/>
        <v/>
      </c>
      <c r="H77" s="349" t="b">
        <f t="shared" si="8"/>
        <v>0</v>
      </c>
      <c r="I77" s="350">
        <f t="shared" si="9"/>
        <v>1</v>
      </c>
    </row>
    <row r="78" spans="1:9">
      <c r="A78" s="37">
        <v>67</v>
      </c>
      <c r="B78" s="163"/>
      <c r="C78" s="6"/>
      <c r="D78" s="6"/>
      <c r="E78" s="216"/>
      <c r="F78" s="16" t="str">
        <f t="shared" si="6"/>
        <v/>
      </c>
      <c r="G78" s="58" t="str">
        <f t="shared" si="7"/>
        <v/>
      </c>
      <c r="H78" s="349" t="b">
        <f t="shared" si="8"/>
        <v>0</v>
      </c>
      <c r="I78" s="350">
        <f t="shared" si="9"/>
        <v>1</v>
      </c>
    </row>
    <row r="79" spans="1:9">
      <c r="A79" s="37">
        <v>68</v>
      </c>
      <c r="B79" s="163"/>
      <c r="C79" s="6"/>
      <c r="D79" s="6"/>
      <c r="E79" s="216"/>
      <c r="F79" s="16" t="str">
        <f t="shared" si="6"/>
        <v/>
      </c>
      <c r="G79" s="58" t="str">
        <f t="shared" si="7"/>
        <v/>
      </c>
      <c r="H79" s="349" t="b">
        <f t="shared" si="8"/>
        <v>0</v>
      </c>
      <c r="I79" s="350">
        <f t="shared" si="9"/>
        <v>1</v>
      </c>
    </row>
    <row r="80" spans="1:9">
      <c r="A80" s="37">
        <v>69</v>
      </c>
      <c r="B80" s="163"/>
      <c r="C80" s="6"/>
      <c r="D80" s="6"/>
      <c r="E80" s="216"/>
      <c r="F80" s="16" t="str">
        <f t="shared" si="6"/>
        <v/>
      </c>
      <c r="G80" s="58" t="str">
        <f t="shared" si="7"/>
        <v/>
      </c>
      <c r="H80" s="349" t="b">
        <f t="shared" si="8"/>
        <v>0</v>
      </c>
      <c r="I80" s="350">
        <f t="shared" si="9"/>
        <v>1</v>
      </c>
    </row>
    <row r="81" spans="1:9">
      <c r="A81" s="37">
        <v>70</v>
      </c>
      <c r="B81" s="163"/>
      <c r="C81" s="6"/>
      <c r="D81" s="6"/>
      <c r="E81" s="216"/>
      <c r="F81" s="16" t="str">
        <f t="shared" si="6"/>
        <v/>
      </c>
      <c r="G81" s="58" t="str">
        <f t="shared" si="7"/>
        <v/>
      </c>
      <c r="H81" s="349" t="b">
        <f t="shared" si="8"/>
        <v>0</v>
      </c>
      <c r="I81" s="350">
        <f t="shared" si="9"/>
        <v>1</v>
      </c>
    </row>
    <row r="82" spans="1:9">
      <c r="A82" s="37">
        <v>71</v>
      </c>
      <c r="B82" s="163"/>
      <c r="C82" s="6"/>
      <c r="D82" s="6"/>
      <c r="E82" s="216"/>
      <c r="F82" s="16" t="str">
        <f t="shared" si="6"/>
        <v/>
      </c>
      <c r="G82" s="58" t="str">
        <f t="shared" si="7"/>
        <v/>
      </c>
      <c r="H82" s="349" t="b">
        <f t="shared" si="8"/>
        <v>0</v>
      </c>
      <c r="I82" s="350">
        <f t="shared" si="9"/>
        <v>1</v>
      </c>
    </row>
    <row r="83" spans="1:9">
      <c r="A83" s="37">
        <v>72</v>
      </c>
      <c r="B83" s="163"/>
      <c r="C83" s="6"/>
      <c r="D83" s="6"/>
      <c r="E83" s="216"/>
      <c r="F83" s="16" t="str">
        <f t="shared" si="6"/>
        <v/>
      </c>
      <c r="G83" s="58" t="str">
        <f t="shared" si="7"/>
        <v/>
      </c>
      <c r="H83" s="349" t="b">
        <f t="shared" si="8"/>
        <v>0</v>
      </c>
      <c r="I83" s="350">
        <f t="shared" si="9"/>
        <v>1</v>
      </c>
    </row>
    <row r="84" spans="1:9">
      <c r="A84" s="37">
        <v>73</v>
      </c>
      <c r="B84" s="163"/>
      <c r="C84" s="6"/>
      <c r="D84" s="6"/>
      <c r="E84" s="216"/>
      <c r="F84" s="16" t="str">
        <f t="shared" si="6"/>
        <v/>
      </c>
      <c r="G84" s="58" t="str">
        <f t="shared" si="7"/>
        <v/>
      </c>
      <c r="H84" s="349" t="b">
        <f t="shared" si="8"/>
        <v>0</v>
      </c>
      <c r="I84" s="350">
        <f t="shared" si="9"/>
        <v>1</v>
      </c>
    </row>
    <row r="85" spans="1:9">
      <c r="A85" s="37">
        <v>74</v>
      </c>
      <c r="B85" s="163"/>
      <c r="C85" s="6"/>
      <c r="D85" s="6"/>
      <c r="E85" s="216"/>
      <c r="F85" s="16" t="str">
        <f t="shared" si="6"/>
        <v/>
      </c>
      <c r="G85" s="58" t="str">
        <f t="shared" si="7"/>
        <v/>
      </c>
      <c r="H85" s="349" t="b">
        <f t="shared" si="8"/>
        <v>0</v>
      </c>
      <c r="I85" s="350">
        <f t="shared" si="9"/>
        <v>1</v>
      </c>
    </row>
    <row r="86" spans="1:9">
      <c r="A86" s="37">
        <v>75</v>
      </c>
      <c r="B86" s="163"/>
      <c r="C86" s="6"/>
      <c r="D86" s="6"/>
      <c r="E86" s="216"/>
      <c r="F86" s="16" t="str">
        <f t="shared" si="6"/>
        <v/>
      </c>
      <c r="G86" s="58" t="str">
        <f t="shared" si="7"/>
        <v/>
      </c>
      <c r="H86" s="349" t="b">
        <f t="shared" si="8"/>
        <v>0</v>
      </c>
      <c r="I86" s="350">
        <f t="shared" si="9"/>
        <v>1</v>
      </c>
    </row>
    <row r="87" spans="1:9">
      <c r="A87" s="37">
        <v>76</v>
      </c>
      <c r="B87" s="163"/>
      <c r="C87" s="6"/>
      <c r="D87" s="6"/>
      <c r="E87" s="216"/>
      <c r="F87" s="16" t="str">
        <f t="shared" si="6"/>
        <v/>
      </c>
      <c r="G87" s="58" t="str">
        <f t="shared" si="7"/>
        <v/>
      </c>
      <c r="H87" s="349" t="b">
        <f t="shared" si="8"/>
        <v>0</v>
      </c>
      <c r="I87" s="350">
        <f t="shared" si="9"/>
        <v>1</v>
      </c>
    </row>
    <row r="88" spans="1:9">
      <c r="A88" s="37">
        <v>77</v>
      </c>
      <c r="B88" s="163"/>
      <c r="C88" s="6"/>
      <c r="D88" s="6"/>
      <c r="E88" s="216"/>
      <c r="F88" s="16" t="str">
        <f t="shared" si="6"/>
        <v/>
      </c>
      <c r="G88" s="58" t="str">
        <f t="shared" si="7"/>
        <v/>
      </c>
      <c r="H88" s="349" t="b">
        <f t="shared" si="8"/>
        <v>0</v>
      </c>
      <c r="I88" s="350">
        <f t="shared" si="9"/>
        <v>1</v>
      </c>
    </row>
    <row r="89" spans="1:9">
      <c r="A89" s="37">
        <v>78</v>
      </c>
      <c r="B89" s="163"/>
      <c r="C89" s="6"/>
      <c r="D89" s="6"/>
      <c r="E89" s="216"/>
      <c r="F89" s="16" t="str">
        <f t="shared" si="6"/>
        <v/>
      </c>
      <c r="G89" s="58" t="str">
        <f t="shared" si="7"/>
        <v/>
      </c>
      <c r="H89" s="349" t="b">
        <f t="shared" si="8"/>
        <v>0</v>
      </c>
      <c r="I89" s="350">
        <f t="shared" si="9"/>
        <v>1</v>
      </c>
    </row>
    <row r="90" spans="1:9">
      <c r="A90" s="37">
        <v>79</v>
      </c>
      <c r="B90" s="163"/>
      <c r="C90" s="6"/>
      <c r="D90" s="6"/>
      <c r="E90" s="216"/>
      <c r="F90" s="16" t="str">
        <f t="shared" si="6"/>
        <v/>
      </c>
      <c r="G90" s="58" t="str">
        <f t="shared" si="7"/>
        <v/>
      </c>
      <c r="H90" s="349" t="b">
        <f t="shared" si="8"/>
        <v>0</v>
      </c>
      <c r="I90" s="350">
        <f t="shared" si="9"/>
        <v>1</v>
      </c>
    </row>
    <row r="91" spans="1:9">
      <c r="A91" s="37">
        <v>80</v>
      </c>
      <c r="B91" s="163"/>
      <c r="C91" s="6"/>
      <c r="D91" s="6"/>
      <c r="E91" s="216"/>
      <c r="F91" s="16" t="str">
        <f t="shared" si="6"/>
        <v/>
      </c>
      <c r="G91" s="58" t="str">
        <f t="shared" si="7"/>
        <v/>
      </c>
      <c r="H91" s="349" t="b">
        <f t="shared" si="8"/>
        <v>0</v>
      </c>
      <c r="I91" s="350">
        <f t="shared" si="9"/>
        <v>1</v>
      </c>
    </row>
    <row r="92" spans="1:9">
      <c r="A92" s="37">
        <v>81</v>
      </c>
      <c r="B92" s="163"/>
      <c r="C92" s="6"/>
      <c r="D92" s="6"/>
      <c r="E92" s="216"/>
      <c r="F92" s="16" t="str">
        <f t="shared" si="6"/>
        <v/>
      </c>
      <c r="G92" s="58" t="str">
        <f t="shared" si="7"/>
        <v/>
      </c>
      <c r="H92" s="349" t="b">
        <f t="shared" si="8"/>
        <v>0</v>
      </c>
      <c r="I92" s="350">
        <f t="shared" si="9"/>
        <v>1</v>
      </c>
    </row>
    <row r="93" spans="1:9">
      <c r="A93" s="37">
        <v>82</v>
      </c>
      <c r="B93" s="163"/>
      <c r="C93" s="6"/>
      <c r="D93" s="6"/>
      <c r="E93" s="216"/>
      <c r="F93" s="16" t="str">
        <f t="shared" si="6"/>
        <v/>
      </c>
      <c r="G93" s="58" t="str">
        <f t="shared" si="7"/>
        <v/>
      </c>
      <c r="H93" s="349" t="b">
        <f t="shared" si="8"/>
        <v>0</v>
      </c>
      <c r="I93" s="350">
        <f t="shared" si="9"/>
        <v>1</v>
      </c>
    </row>
    <row r="94" spans="1:9">
      <c r="A94" s="37">
        <v>83</v>
      </c>
      <c r="B94" s="163"/>
      <c r="C94" s="6"/>
      <c r="D94" s="6"/>
      <c r="E94" s="216"/>
      <c r="F94" s="16" t="str">
        <f t="shared" si="6"/>
        <v/>
      </c>
      <c r="G94" s="58" t="str">
        <f t="shared" si="7"/>
        <v/>
      </c>
      <c r="H94" s="349" t="b">
        <f t="shared" si="8"/>
        <v>0</v>
      </c>
      <c r="I94" s="350">
        <f t="shared" si="9"/>
        <v>1</v>
      </c>
    </row>
    <row r="95" spans="1:9">
      <c r="A95" s="37">
        <v>84</v>
      </c>
      <c r="B95" s="163"/>
      <c r="C95" s="6"/>
      <c r="D95" s="6"/>
      <c r="E95" s="216"/>
      <c r="F95" s="16" t="str">
        <f t="shared" si="6"/>
        <v/>
      </c>
      <c r="G95" s="58" t="str">
        <f t="shared" si="7"/>
        <v/>
      </c>
      <c r="H95" s="349" t="b">
        <f t="shared" si="8"/>
        <v>0</v>
      </c>
      <c r="I95" s="350">
        <f t="shared" si="9"/>
        <v>1</v>
      </c>
    </row>
    <row r="96" spans="1:9">
      <c r="A96" s="37">
        <v>85</v>
      </c>
      <c r="B96" s="163"/>
      <c r="C96" s="6"/>
      <c r="D96" s="6"/>
      <c r="E96" s="216"/>
      <c r="F96" s="16" t="str">
        <f t="shared" si="6"/>
        <v/>
      </c>
      <c r="G96" s="58" t="str">
        <f t="shared" si="7"/>
        <v/>
      </c>
      <c r="H96" s="349" t="b">
        <f t="shared" si="8"/>
        <v>0</v>
      </c>
      <c r="I96" s="350">
        <f t="shared" si="9"/>
        <v>1</v>
      </c>
    </row>
    <row r="97" spans="1:9">
      <c r="A97" s="37">
        <v>86</v>
      </c>
      <c r="B97" s="163"/>
      <c r="C97" s="6"/>
      <c r="D97" s="6"/>
      <c r="E97" s="216"/>
      <c r="F97" s="16" t="str">
        <f t="shared" si="6"/>
        <v/>
      </c>
      <c r="G97" s="58" t="str">
        <f t="shared" si="7"/>
        <v/>
      </c>
      <c r="H97" s="349" t="b">
        <f t="shared" si="8"/>
        <v>0</v>
      </c>
      <c r="I97" s="350">
        <f t="shared" si="9"/>
        <v>1</v>
      </c>
    </row>
    <row r="98" spans="1:9">
      <c r="A98" s="37">
        <v>87</v>
      </c>
      <c r="B98" s="163"/>
      <c r="C98" s="6"/>
      <c r="D98" s="6"/>
      <c r="E98" s="216"/>
      <c r="F98" s="16" t="str">
        <f t="shared" si="6"/>
        <v/>
      </c>
      <c r="G98" s="58" t="str">
        <f t="shared" si="7"/>
        <v/>
      </c>
      <c r="H98" s="349" t="b">
        <f t="shared" si="8"/>
        <v>0</v>
      </c>
      <c r="I98" s="350">
        <f t="shared" si="9"/>
        <v>1</v>
      </c>
    </row>
    <row r="99" spans="1:9">
      <c r="A99" s="37">
        <v>88</v>
      </c>
      <c r="B99" s="163"/>
      <c r="C99" s="6"/>
      <c r="D99" s="6"/>
      <c r="E99" s="216"/>
      <c r="F99" s="16" t="str">
        <f t="shared" si="6"/>
        <v/>
      </c>
      <c r="G99" s="58" t="str">
        <f t="shared" si="7"/>
        <v/>
      </c>
      <c r="H99" s="349" t="b">
        <f t="shared" si="8"/>
        <v>0</v>
      </c>
      <c r="I99" s="350">
        <f t="shared" si="9"/>
        <v>1</v>
      </c>
    </row>
    <row r="100" spans="1:9">
      <c r="A100" s="37">
        <v>89</v>
      </c>
      <c r="B100" s="163"/>
      <c r="C100" s="6"/>
      <c r="D100" s="6"/>
      <c r="E100" s="216"/>
      <c r="F100" s="16" t="str">
        <f t="shared" si="6"/>
        <v/>
      </c>
      <c r="G100" s="58" t="str">
        <f t="shared" si="7"/>
        <v/>
      </c>
      <c r="H100" s="349" t="b">
        <f t="shared" si="8"/>
        <v>0</v>
      </c>
      <c r="I100" s="350">
        <f t="shared" si="9"/>
        <v>1</v>
      </c>
    </row>
    <row r="101" spans="1:9">
      <c r="A101" s="37">
        <v>90</v>
      </c>
      <c r="B101" s="163"/>
      <c r="C101" s="6"/>
      <c r="D101" s="6"/>
      <c r="E101" s="216"/>
      <c r="F101" s="16" t="str">
        <f t="shared" si="6"/>
        <v/>
      </c>
      <c r="G101" s="58" t="str">
        <f t="shared" si="7"/>
        <v/>
      </c>
      <c r="H101" s="349" t="b">
        <f t="shared" si="8"/>
        <v>0</v>
      </c>
      <c r="I101" s="350">
        <f t="shared" si="9"/>
        <v>1</v>
      </c>
    </row>
    <row r="102" spans="1:9">
      <c r="A102" s="37">
        <v>91</v>
      </c>
      <c r="B102" s="163"/>
      <c r="C102" s="6"/>
      <c r="D102" s="6"/>
      <c r="E102" s="216"/>
      <c r="F102" s="16" t="str">
        <f t="shared" si="6"/>
        <v/>
      </c>
      <c r="G102" s="58" t="str">
        <f t="shared" si="7"/>
        <v/>
      </c>
      <c r="H102" s="349" t="b">
        <f t="shared" si="8"/>
        <v>0</v>
      </c>
      <c r="I102" s="350">
        <f t="shared" si="9"/>
        <v>1</v>
      </c>
    </row>
    <row r="103" spans="1:9">
      <c r="A103" s="37">
        <v>92</v>
      </c>
      <c r="B103" s="163"/>
      <c r="C103" s="6"/>
      <c r="D103" s="6"/>
      <c r="E103" s="216"/>
      <c r="F103" s="16" t="str">
        <f t="shared" si="6"/>
        <v/>
      </c>
      <c r="G103" s="58" t="str">
        <f t="shared" si="7"/>
        <v/>
      </c>
      <c r="H103" s="349" t="b">
        <f t="shared" si="8"/>
        <v>0</v>
      </c>
      <c r="I103" s="350">
        <f t="shared" si="9"/>
        <v>1</v>
      </c>
    </row>
    <row r="104" spans="1:9">
      <c r="A104" s="37">
        <v>93</v>
      </c>
      <c r="B104" s="163"/>
      <c r="C104" s="6"/>
      <c r="D104" s="6"/>
      <c r="E104" s="216"/>
      <c r="F104" s="16" t="str">
        <f t="shared" si="6"/>
        <v/>
      </c>
      <c r="G104" s="58" t="str">
        <f t="shared" si="7"/>
        <v/>
      </c>
      <c r="H104" s="349" t="b">
        <f t="shared" si="8"/>
        <v>0</v>
      </c>
      <c r="I104" s="350">
        <f t="shared" si="9"/>
        <v>1</v>
      </c>
    </row>
    <row r="105" spans="1:9">
      <c r="A105" s="37">
        <v>94</v>
      </c>
      <c r="B105" s="163"/>
      <c r="C105" s="6"/>
      <c r="D105" s="6"/>
      <c r="E105" s="216"/>
      <c r="F105" s="16" t="str">
        <f t="shared" si="6"/>
        <v/>
      </c>
      <c r="G105" s="58" t="str">
        <f t="shared" si="7"/>
        <v/>
      </c>
      <c r="H105" s="349" t="b">
        <f t="shared" si="8"/>
        <v>0</v>
      </c>
      <c r="I105" s="350">
        <f t="shared" si="9"/>
        <v>1</v>
      </c>
    </row>
    <row r="106" spans="1:9">
      <c r="A106" s="37">
        <v>95</v>
      </c>
      <c r="B106" s="163"/>
      <c r="C106" s="6"/>
      <c r="D106" s="6"/>
      <c r="E106" s="216"/>
      <c r="F106" s="16" t="str">
        <f t="shared" si="6"/>
        <v/>
      </c>
      <c r="G106" s="58" t="str">
        <f t="shared" si="7"/>
        <v/>
      </c>
      <c r="H106" s="349" t="b">
        <f t="shared" si="8"/>
        <v>0</v>
      </c>
      <c r="I106" s="350">
        <f t="shared" si="9"/>
        <v>1</v>
      </c>
    </row>
    <row r="107" spans="1:9">
      <c r="A107" s="37">
        <v>96</v>
      </c>
      <c r="B107" s="163"/>
      <c r="C107" s="6"/>
      <c r="D107" s="6"/>
      <c r="E107" s="216"/>
      <c r="F107" s="16" t="str">
        <f t="shared" si="6"/>
        <v/>
      </c>
      <c r="G107" s="58" t="str">
        <f t="shared" si="7"/>
        <v/>
      </c>
      <c r="H107" s="349" t="b">
        <f t="shared" si="8"/>
        <v>0</v>
      </c>
      <c r="I107" s="350">
        <f t="shared" si="9"/>
        <v>1</v>
      </c>
    </row>
    <row r="108" spans="1:9">
      <c r="A108" s="37">
        <v>97</v>
      </c>
      <c r="B108" s="163"/>
      <c r="C108" s="6"/>
      <c r="D108" s="6"/>
      <c r="E108" s="216"/>
      <c r="F108" s="16" t="str">
        <f t="shared" si="6"/>
        <v/>
      </c>
      <c r="G108" s="58" t="str">
        <f t="shared" si="7"/>
        <v/>
      </c>
      <c r="H108" s="349" t="b">
        <f t="shared" si="8"/>
        <v>0</v>
      </c>
      <c r="I108" s="350">
        <f t="shared" si="9"/>
        <v>1</v>
      </c>
    </row>
    <row r="109" spans="1:9">
      <c r="A109" s="37">
        <v>98</v>
      </c>
      <c r="B109" s="163"/>
      <c r="C109" s="6"/>
      <c r="D109" s="6"/>
      <c r="E109" s="216"/>
      <c r="F109" s="16" t="str">
        <f t="shared" si="6"/>
        <v/>
      </c>
      <c r="G109" s="58" t="str">
        <f t="shared" si="7"/>
        <v/>
      </c>
      <c r="H109" s="349" t="b">
        <f t="shared" si="8"/>
        <v>0</v>
      </c>
      <c r="I109" s="350">
        <f t="shared" si="9"/>
        <v>1</v>
      </c>
    </row>
    <row r="110" spans="1:9">
      <c r="A110" s="143">
        <v>99</v>
      </c>
      <c r="B110" s="184"/>
      <c r="C110" s="6"/>
      <c r="D110" s="6"/>
      <c r="E110" s="216"/>
      <c r="F110" s="16" t="str">
        <f t="shared" si="6"/>
        <v/>
      </c>
      <c r="G110" s="58" t="str">
        <f t="shared" si="7"/>
        <v/>
      </c>
      <c r="H110" s="349" t="b">
        <f t="shared" si="8"/>
        <v>0</v>
      </c>
      <c r="I110" s="350">
        <f t="shared" si="9"/>
        <v>1</v>
      </c>
    </row>
    <row r="111" spans="1:9">
      <c r="A111" s="143">
        <v>100</v>
      </c>
      <c r="B111" s="184"/>
      <c r="C111" s="144"/>
      <c r="D111" s="144"/>
      <c r="E111" s="146"/>
      <c r="F111" s="16" t="str">
        <f t="shared" si="6"/>
        <v/>
      </c>
    </row>
    <row r="112" spans="1:9">
      <c r="A112" s="143">
        <v>101</v>
      </c>
      <c r="B112" s="184"/>
      <c r="C112" s="144"/>
      <c r="D112" s="144"/>
      <c r="E112" s="146"/>
      <c r="F112" s="16" t="str">
        <f t="shared" si="6"/>
        <v/>
      </c>
    </row>
    <row r="113" spans="1:18">
      <c r="A113" s="143">
        <v>102</v>
      </c>
      <c r="B113" s="184"/>
      <c r="C113" s="144"/>
      <c r="D113" s="144"/>
      <c r="E113" s="146"/>
      <c r="F113" s="16" t="str">
        <f t="shared" si="6"/>
        <v/>
      </c>
    </row>
    <row r="114" spans="1:18">
      <c r="A114" s="143">
        <v>103</v>
      </c>
      <c r="B114" s="184"/>
      <c r="C114" s="144"/>
      <c r="D114" s="144"/>
      <c r="E114" s="146"/>
      <c r="F114" s="16" t="str">
        <f t="shared" si="6"/>
        <v/>
      </c>
    </row>
    <row r="115" spans="1:18" s="70" customFormat="1">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ihvbDQW+8cumyChJEBP0EA3tdDzYgJuFsTci0uMHxKm9//BKNBEqMx40sifwdiLLzQGvRq7J9RPMDmLMZ3nBnQ==" saltValue="a98OqIaJWiVU5Wa0ZKbJeQ=="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41:D261 D12:D39" xr:uid="{00000000-0002-0000-3B00-000000000000}">
      <formula1>iii2rol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topLeftCell="A7" zoomScaleNormal="100" workbookViewId="0">
      <selection activeCell="K15" sqref="K15"/>
    </sheetView>
  </sheetViews>
  <sheetFormatPr defaultColWidth="9.08984375" defaultRowHeight="15.5"/>
  <cols>
    <col min="1" max="1" width="5.6328125" style="60" customWidth="1"/>
    <col min="2" max="2" width="68.6328125" style="64" customWidth="1"/>
    <col min="3" max="3" width="10.6328125" style="69" customWidth="1"/>
    <col min="4" max="4" width="17.6328125" style="64" customWidth="1"/>
    <col min="5" max="5" width="10.6328125" style="70" hidden="1" customWidth="1"/>
    <col min="6" max="6" width="9.08984375" style="71" hidden="1" customWidth="1"/>
    <col min="7" max="7" width="9.08984375" style="64" hidden="1" customWidth="1"/>
    <col min="8" max="17" width="9.08984375" style="64" customWidth="1"/>
    <col min="18" max="16384" width="9.0898437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Arhitectură și Urbanism</v>
      </c>
      <c r="C2" s="61"/>
      <c r="D2" s="63"/>
      <c r="E2" s="62"/>
      <c r="F2" s="289"/>
    </row>
    <row r="3" spans="1:7" s="60" customFormat="1">
      <c r="A3" s="346" t="str">
        <f>IF(ISBLANK(departament),"","Departamentul " &amp; departament)</f>
        <v>Departamentul Arhitectură</v>
      </c>
      <c r="C3" s="61"/>
      <c r="D3" s="63"/>
      <c r="E3" s="62"/>
      <c r="F3" s="289"/>
    </row>
    <row r="4" spans="1:7">
      <c r="A4" s="554" t="s">
        <v>838</v>
      </c>
      <c r="B4" s="554"/>
      <c r="C4" s="554"/>
      <c r="D4" s="554"/>
      <c r="E4" s="554"/>
      <c r="F4" s="554"/>
    </row>
    <row r="5" spans="1:7">
      <c r="A5" s="626" t="s">
        <v>1086</v>
      </c>
      <c r="B5" s="626"/>
      <c r="C5" s="626"/>
      <c r="D5" s="626"/>
      <c r="E5" s="226"/>
    </row>
    <row r="6" spans="1:7" ht="13.5" customHeight="1">
      <c r="C6" s="64"/>
      <c r="D6" s="347" t="str">
        <f>CONCATENATE(functie," ",nume_candidat)</f>
        <v>Șef de lucrări Cristina-Maria POVIAN</v>
      </c>
    </row>
    <row r="7" spans="1:7" ht="18.75" customHeight="1">
      <c r="A7" s="552" t="s">
        <v>338</v>
      </c>
      <c r="B7" s="552" t="s">
        <v>1049</v>
      </c>
      <c r="C7" s="562" t="s">
        <v>2</v>
      </c>
      <c r="D7" s="552" t="s">
        <v>544</v>
      </c>
      <c r="E7" s="552" t="s">
        <v>4</v>
      </c>
      <c r="F7" s="573" t="s">
        <v>541</v>
      </c>
      <c r="G7" s="559" t="s">
        <v>551</v>
      </c>
    </row>
    <row r="8" spans="1:7" ht="18.75" customHeight="1">
      <c r="A8" s="569"/>
      <c r="B8" s="569"/>
      <c r="C8" s="563"/>
      <c r="D8" s="569"/>
      <c r="E8" s="569"/>
      <c r="F8" s="574"/>
      <c r="G8" s="559"/>
    </row>
    <row r="9" spans="1:7" ht="18.75" customHeight="1">
      <c r="A9" s="569"/>
      <c r="B9" s="569"/>
      <c r="C9" s="563"/>
      <c r="D9" s="553"/>
      <c r="E9" s="553"/>
      <c r="F9" s="574"/>
      <c r="G9" s="559"/>
    </row>
    <row r="10" spans="1:7" ht="18.75" customHeight="1">
      <c r="A10" s="553"/>
      <c r="B10" s="553"/>
      <c r="C10" s="564"/>
      <c r="D10" s="348" t="str">
        <f>CONCATENATE("ultimii ",durata_evaluare," ani")</f>
        <v>ultimii 5 ani</v>
      </c>
      <c r="E10" s="348" t="str">
        <f>CONCATENATE("ultimii                                  ",durata_evaluare," ani")</f>
        <v>ultimii                                  5 ani</v>
      </c>
      <c r="F10" s="575"/>
      <c r="G10" s="559"/>
    </row>
    <row r="11" spans="1:7">
      <c r="A11" s="88"/>
      <c r="B11" s="65"/>
      <c r="C11" s="30"/>
      <c r="D11" s="148">
        <f>SUMIF(D12:D1012,"&gt;0")</f>
        <v>200</v>
      </c>
      <c r="E11" s="4">
        <f>SUMIF(E12:E1110,"&gt;0")</f>
        <v>4</v>
      </c>
      <c r="F11" s="298"/>
    </row>
    <row r="12" spans="1:7" ht="31">
      <c r="A12" s="37">
        <v>1</v>
      </c>
      <c r="B12" s="380" t="s">
        <v>1296</v>
      </c>
      <c r="C12" s="505">
        <v>2020</v>
      </c>
      <c r="D12" s="16">
        <f t="shared" ref="D12:D75" si="0">IF(OR($B12="",,$C12&lt;an_initial,$C12&gt;an_final),"",E12*50)</f>
        <v>50</v>
      </c>
      <c r="E12" s="58">
        <f t="shared" ref="E12:E43" si="1">IF(OR($B12="",,$C12="",$C12&gt;an_final),"",IF($C12&gt;=an_initial,1,""))</f>
        <v>1</v>
      </c>
      <c r="F12" s="349" t="b">
        <f t="shared" ref="F12:F75" si="2">IF(nume_candidat="",FALSE,ISNUMBER(SEARCH(nume_candidat,$B12)))</f>
        <v>0</v>
      </c>
      <c r="G12" s="350">
        <f t="shared" ref="G12:G43" si="3">LEN(B12)-LEN(SUBSTITUTE(B12,",",""))+1</f>
        <v>3</v>
      </c>
    </row>
    <row r="13" spans="1:7">
      <c r="A13" s="37">
        <v>2</v>
      </c>
      <c r="B13" s="380" t="s">
        <v>1297</v>
      </c>
      <c r="C13" s="505">
        <v>2021</v>
      </c>
      <c r="D13" s="16">
        <f t="shared" si="0"/>
        <v>50</v>
      </c>
      <c r="E13" s="58">
        <f t="shared" si="1"/>
        <v>1</v>
      </c>
      <c r="F13" s="349" t="b">
        <f t="shared" si="2"/>
        <v>0</v>
      </c>
      <c r="G13" s="350">
        <f t="shared" si="3"/>
        <v>3</v>
      </c>
    </row>
    <row r="14" spans="1:7" ht="62">
      <c r="A14" s="37">
        <v>3</v>
      </c>
      <c r="B14" s="380" t="s">
        <v>1298</v>
      </c>
      <c r="C14" s="505">
        <v>2017</v>
      </c>
      <c r="D14" s="16">
        <f t="shared" si="0"/>
        <v>50</v>
      </c>
      <c r="E14" s="58">
        <f t="shared" si="1"/>
        <v>1</v>
      </c>
      <c r="F14" s="349" t="b">
        <f t="shared" si="2"/>
        <v>0</v>
      </c>
      <c r="G14" s="350">
        <f t="shared" si="3"/>
        <v>2</v>
      </c>
    </row>
    <row r="15" spans="1:7" ht="31">
      <c r="A15" s="37">
        <v>4</v>
      </c>
      <c r="B15" s="6" t="s">
        <v>1512</v>
      </c>
      <c r="C15" s="216">
        <v>2019</v>
      </c>
      <c r="D15" s="16">
        <f t="shared" si="0"/>
        <v>50</v>
      </c>
      <c r="E15" s="58">
        <f t="shared" si="1"/>
        <v>1</v>
      </c>
      <c r="F15" s="349" t="b">
        <f t="shared" si="2"/>
        <v>0</v>
      </c>
      <c r="G15" s="350">
        <f t="shared" si="3"/>
        <v>2</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oY9krkwvI+U3E6lEasmgJOXUYX/rvEBr+G4RbDqCuW6k2ojcTr57qowyKInbRGANAa9nrf4tPCgWcljfEi/9tQ==" saltValue="AGkzENx8UrJmmdwZQ6b18Q=="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topLeftCell="A7" zoomScaleNormal="100" workbookViewId="0">
      <selection activeCell="B19" sqref="B19"/>
    </sheetView>
  </sheetViews>
  <sheetFormatPr defaultColWidth="9.08984375" defaultRowHeight="15.5"/>
  <cols>
    <col min="1" max="1" width="5.6328125" style="60" customWidth="1"/>
    <col min="2" max="3" width="68.6328125" style="64" customWidth="1"/>
    <col min="4" max="4" width="10.6328125" style="69" customWidth="1"/>
    <col min="5" max="5" width="17.6328125" style="64" customWidth="1"/>
    <col min="6" max="6" width="10.6328125" style="70" hidden="1" customWidth="1"/>
    <col min="7" max="7" width="9.08984375" style="71" hidden="1" customWidth="1"/>
    <col min="8" max="8" width="9.08984375" style="64" hidden="1" customWidth="1"/>
    <col min="9" max="18" width="9.08984375" style="64" customWidth="1"/>
    <col min="19" max="16384" width="9.0898437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Arhitectură și Urbanism</v>
      </c>
      <c r="D2" s="61"/>
      <c r="E2" s="63"/>
      <c r="F2" s="62"/>
      <c r="G2" s="289"/>
    </row>
    <row r="3" spans="1:8" s="60" customFormat="1">
      <c r="A3" s="346" t="str">
        <f>IF(ISBLANK(departament),"","Departamentul " &amp; departament)</f>
        <v>Departamentul Arhitectură</v>
      </c>
      <c r="D3" s="61"/>
      <c r="E3" s="63"/>
      <c r="F3" s="62"/>
      <c r="G3" s="289"/>
    </row>
    <row r="4" spans="1:8">
      <c r="A4" s="554" t="s">
        <v>838</v>
      </c>
      <c r="B4" s="554"/>
      <c r="C4" s="554"/>
      <c r="D4" s="554"/>
      <c r="E4" s="554"/>
      <c r="F4" s="554"/>
      <c r="G4" s="554"/>
    </row>
    <row r="5" spans="1:8">
      <c r="A5" s="554" t="s">
        <v>852</v>
      </c>
      <c r="B5" s="554"/>
      <c r="C5" s="554"/>
      <c r="D5" s="554"/>
      <c r="E5" s="554"/>
      <c r="F5" s="226"/>
    </row>
    <row r="6" spans="1:8" ht="13.5" customHeight="1">
      <c r="D6" s="64"/>
      <c r="E6" s="347" t="str">
        <f>CONCATENATE(functie," ",nume_candidat)</f>
        <v>Șef de lucrări Cristina-Maria POVIAN</v>
      </c>
    </row>
    <row r="7" spans="1:8" ht="18.75" customHeight="1">
      <c r="A7" s="552" t="s">
        <v>338</v>
      </c>
      <c r="B7" s="552" t="s">
        <v>1050</v>
      </c>
      <c r="C7" s="552" t="s">
        <v>460</v>
      </c>
      <c r="D7" s="562" t="s">
        <v>2</v>
      </c>
      <c r="E7" s="552" t="s">
        <v>544</v>
      </c>
      <c r="F7" s="552" t="s">
        <v>4</v>
      </c>
      <c r="G7" s="573" t="s">
        <v>541</v>
      </c>
      <c r="H7" s="559" t="s">
        <v>551</v>
      </c>
    </row>
    <row r="8" spans="1:8" ht="18.75" customHeight="1">
      <c r="A8" s="569"/>
      <c r="B8" s="569"/>
      <c r="C8" s="569"/>
      <c r="D8" s="563"/>
      <c r="E8" s="569"/>
      <c r="F8" s="569"/>
      <c r="G8" s="574"/>
      <c r="H8" s="559"/>
    </row>
    <row r="9" spans="1:8" ht="18.75" customHeight="1">
      <c r="A9" s="569"/>
      <c r="B9" s="569"/>
      <c r="C9" s="569"/>
      <c r="D9" s="563"/>
      <c r="E9" s="553"/>
      <c r="F9" s="553"/>
      <c r="G9" s="574"/>
      <c r="H9" s="559"/>
    </row>
    <row r="10" spans="1:8" ht="18.75" customHeight="1">
      <c r="A10" s="553"/>
      <c r="B10" s="553"/>
      <c r="C10" s="553"/>
      <c r="D10" s="564"/>
      <c r="E10" s="348" t="str">
        <f>CONCATENATE("ultimii ",durata_evaluare," ani")</f>
        <v>ultimii 5 ani</v>
      </c>
      <c r="F10" s="348" t="str">
        <f>CONCATENATE("ultimii                                  ",durata_evaluare," ani")</f>
        <v>ultimii                                  5 ani</v>
      </c>
      <c r="G10" s="575"/>
      <c r="H10" s="559"/>
    </row>
    <row r="11" spans="1:8">
      <c r="A11" s="88"/>
      <c r="B11" s="65"/>
      <c r="C11" s="65"/>
      <c r="D11" s="30"/>
      <c r="E11" s="148">
        <f>SUMIF(E12:E1012,"&gt;0")</f>
        <v>30</v>
      </c>
      <c r="F11" s="4">
        <f>SUMIF(F12:F1110,"&gt;0")</f>
        <v>6</v>
      </c>
      <c r="G11" s="298"/>
    </row>
    <row r="12" spans="1:8" ht="46.5">
      <c r="A12" s="37">
        <v>1</v>
      </c>
      <c r="B12" s="526" t="s">
        <v>1424</v>
      </c>
      <c r="C12" s="7" t="s">
        <v>854</v>
      </c>
      <c r="D12" s="505">
        <v>2018</v>
      </c>
      <c r="E12" s="16">
        <f t="shared" ref="E12:E75" si="0">IF(OR($B12="",,$D12&lt;an_initial,$D12&gt;an_final),"",F12*5)</f>
        <v>5</v>
      </c>
      <c r="F12" s="58">
        <f t="shared" ref="F12:F43" si="1">IF(OR($B12="",,$D12="",$D12&gt;an_final),"",IF($D12&gt;=an_initial,1,""))</f>
        <v>1</v>
      </c>
      <c r="G12" s="349" t="b">
        <f t="shared" ref="G12:G75" si="2">IF(nume_candidat="",FALSE,ISNUMBER(SEARCH(nume_candidat,$B12)))</f>
        <v>1</v>
      </c>
      <c r="H12" s="350">
        <f t="shared" ref="H12:H43" si="3">LEN(B12)-LEN(SUBSTITUTE(B12,",",""))+1</f>
        <v>8</v>
      </c>
    </row>
    <row r="13" spans="1:8" ht="46.5">
      <c r="A13" s="37">
        <v>2</v>
      </c>
      <c r="B13" s="527" t="s">
        <v>1425</v>
      </c>
      <c r="C13" s="7" t="s">
        <v>854</v>
      </c>
      <c r="D13" s="505">
        <v>2019</v>
      </c>
      <c r="E13" s="16">
        <f t="shared" si="0"/>
        <v>5</v>
      </c>
      <c r="F13" s="58">
        <f t="shared" si="1"/>
        <v>1</v>
      </c>
      <c r="G13" s="349" t="b">
        <f t="shared" si="2"/>
        <v>0</v>
      </c>
      <c r="H13" s="350">
        <f t="shared" si="3"/>
        <v>6</v>
      </c>
    </row>
    <row r="14" spans="1:8" ht="46.5">
      <c r="A14" s="37">
        <v>3</v>
      </c>
      <c r="B14" s="527" t="s">
        <v>1426</v>
      </c>
      <c r="C14" s="7" t="s">
        <v>854</v>
      </c>
      <c r="D14" s="505">
        <v>2020</v>
      </c>
      <c r="E14" s="16">
        <f t="shared" si="0"/>
        <v>5</v>
      </c>
      <c r="F14" s="58">
        <f t="shared" si="1"/>
        <v>1</v>
      </c>
      <c r="G14" s="349" t="b">
        <f t="shared" si="2"/>
        <v>1</v>
      </c>
      <c r="H14" s="350">
        <f t="shared" si="3"/>
        <v>5</v>
      </c>
    </row>
    <row r="15" spans="1:8" ht="31">
      <c r="A15" s="37">
        <v>4</v>
      </c>
      <c r="B15" s="6" t="s">
        <v>1427</v>
      </c>
      <c r="C15" s="6" t="s">
        <v>854</v>
      </c>
      <c r="D15" s="216">
        <v>2021</v>
      </c>
      <c r="E15" s="16">
        <f t="shared" si="0"/>
        <v>5</v>
      </c>
      <c r="F15" s="58">
        <f t="shared" si="1"/>
        <v>1</v>
      </c>
      <c r="G15" s="349" t="b">
        <f t="shared" si="2"/>
        <v>1</v>
      </c>
      <c r="H15" s="350">
        <f t="shared" si="3"/>
        <v>6</v>
      </c>
    </row>
    <row r="16" spans="1:8" ht="31">
      <c r="A16" s="37">
        <v>5</v>
      </c>
      <c r="B16" s="6" t="s">
        <v>1428</v>
      </c>
      <c r="C16" s="6" t="s">
        <v>854</v>
      </c>
      <c r="D16" s="216">
        <v>2021</v>
      </c>
      <c r="E16" s="16">
        <f t="shared" si="0"/>
        <v>5</v>
      </c>
      <c r="F16" s="58">
        <f t="shared" si="1"/>
        <v>1</v>
      </c>
      <c r="G16" s="349" t="b">
        <f t="shared" si="2"/>
        <v>1</v>
      </c>
      <c r="H16" s="350">
        <f t="shared" si="3"/>
        <v>5</v>
      </c>
    </row>
    <row r="17" spans="1:8" ht="31">
      <c r="A17" s="37">
        <v>6</v>
      </c>
      <c r="B17" s="6" t="s">
        <v>1429</v>
      </c>
      <c r="C17" s="6" t="s">
        <v>854</v>
      </c>
      <c r="D17" s="216">
        <v>2021</v>
      </c>
      <c r="E17" s="16">
        <f t="shared" si="0"/>
        <v>5</v>
      </c>
      <c r="F17" s="58">
        <f t="shared" si="1"/>
        <v>1</v>
      </c>
      <c r="G17" s="349" t="b">
        <f t="shared" si="2"/>
        <v>1</v>
      </c>
      <c r="H17" s="350">
        <f t="shared" si="3"/>
        <v>5</v>
      </c>
    </row>
    <row r="18" spans="1:8">
      <c r="A18" s="37">
        <v>7</v>
      </c>
      <c r="B18" s="6"/>
      <c r="C18" s="6"/>
      <c r="D18" s="216"/>
      <c r="E18" s="16" t="str">
        <f t="shared" si="0"/>
        <v/>
      </c>
      <c r="F18" s="58" t="str">
        <f t="shared" si="1"/>
        <v/>
      </c>
      <c r="G18" s="349" t="b">
        <f t="shared" si="2"/>
        <v>0</v>
      </c>
      <c r="H18" s="350">
        <f t="shared" si="3"/>
        <v>1</v>
      </c>
    </row>
    <row r="19" spans="1:8">
      <c r="A19" s="37">
        <v>8</v>
      </c>
      <c r="B19" s="6"/>
      <c r="C19" s="6"/>
      <c r="D19" s="216"/>
      <c r="E19" s="16" t="str">
        <f t="shared" si="0"/>
        <v/>
      </c>
      <c r="F19" s="58" t="str">
        <f t="shared" si="1"/>
        <v/>
      </c>
      <c r="G19" s="349" t="b">
        <f t="shared" si="2"/>
        <v>0</v>
      </c>
      <c r="H19" s="350">
        <f t="shared" si="3"/>
        <v>1</v>
      </c>
    </row>
    <row r="20" spans="1:8">
      <c r="A20" s="37">
        <v>9</v>
      </c>
      <c r="B20" s="6"/>
      <c r="C20" s="6"/>
      <c r="D20" s="216"/>
      <c r="E20" s="16" t="str">
        <f t="shared" si="0"/>
        <v/>
      </c>
      <c r="F20" s="58" t="str">
        <f t="shared" si="1"/>
        <v/>
      </c>
      <c r="G20" s="349" t="b">
        <f t="shared" si="2"/>
        <v>0</v>
      </c>
      <c r="H20" s="350">
        <f t="shared" si="3"/>
        <v>1</v>
      </c>
    </row>
    <row r="21" spans="1:8">
      <c r="A21" s="37">
        <v>10</v>
      </c>
      <c r="B21" s="6"/>
      <c r="C21" s="6"/>
      <c r="D21" s="216"/>
      <c r="E21" s="16" t="str">
        <f t="shared" si="0"/>
        <v/>
      </c>
      <c r="F21" s="58" t="str">
        <f t="shared" si="1"/>
        <v/>
      </c>
      <c r="G21" s="349" t="b">
        <f t="shared" si="2"/>
        <v>0</v>
      </c>
      <c r="H21" s="350">
        <f t="shared" si="3"/>
        <v>1</v>
      </c>
    </row>
    <row r="22" spans="1:8">
      <c r="A22" s="37">
        <v>11</v>
      </c>
      <c r="B22" s="6"/>
      <c r="C22" s="6"/>
      <c r="D22" s="216"/>
      <c r="E22" s="16" t="str">
        <f t="shared" si="0"/>
        <v/>
      </c>
      <c r="F22" s="58" t="str">
        <f t="shared" si="1"/>
        <v/>
      </c>
      <c r="G22" s="349" t="b">
        <f t="shared" si="2"/>
        <v>0</v>
      </c>
      <c r="H22" s="350">
        <f t="shared" si="3"/>
        <v>1</v>
      </c>
    </row>
    <row r="23" spans="1:8">
      <c r="A23" s="37">
        <v>12</v>
      </c>
      <c r="B23" s="6"/>
      <c r="C23" s="6"/>
      <c r="D23" s="216"/>
      <c r="E23" s="16" t="str">
        <f t="shared" si="0"/>
        <v/>
      </c>
      <c r="F23" s="58" t="str">
        <f t="shared" si="1"/>
        <v/>
      </c>
      <c r="G23" s="349" t="b">
        <f t="shared" si="2"/>
        <v>0</v>
      </c>
      <c r="H23" s="350">
        <f t="shared" si="3"/>
        <v>1</v>
      </c>
    </row>
    <row r="24" spans="1:8">
      <c r="A24" s="37">
        <v>13</v>
      </c>
      <c r="B24" s="6"/>
      <c r="C24" s="6"/>
      <c r="D24" s="216"/>
      <c r="E24" s="16" t="str">
        <f t="shared" si="0"/>
        <v/>
      </c>
      <c r="F24" s="58" t="str">
        <f t="shared" si="1"/>
        <v/>
      </c>
      <c r="G24" s="349" t="b">
        <f t="shared" si="2"/>
        <v>0</v>
      </c>
      <c r="H24" s="350">
        <f t="shared" si="3"/>
        <v>1</v>
      </c>
    </row>
    <row r="25" spans="1:8">
      <c r="A25" s="37">
        <v>14</v>
      </c>
      <c r="B25" s="6"/>
      <c r="C25" s="6"/>
      <c r="D25" s="216"/>
      <c r="E25" s="16" t="str">
        <f t="shared" si="0"/>
        <v/>
      </c>
      <c r="F25" s="58" t="str">
        <f t="shared" si="1"/>
        <v/>
      </c>
      <c r="G25" s="349" t="b">
        <f t="shared" si="2"/>
        <v>0</v>
      </c>
      <c r="H25" s="350">
        <f t="shared" si="3"/>
        <v>1</v>
      </c>
    </row>
    <row r="26" spans="1:8">
      <c r="A26" s="37">
        <v>15</v>
      </c>
      <c r="B26" s="6"/>
      <c r="C26" s="6"/>
      <c r="D26" s="216"/>
      <c r="E26" s="16" t="str">
        <f t="shared" si="0"/>
        <v/>
      </c>
      <c r="F26" s="58" t="str">
        <f t="shared" si="1"/>
        <v/>
      </c>
      <c r="G26" s="349" t="b">
        <f t="shared" si="2"/>
        <v>0</v>
      </c>
      <c r="H26" s="350">
        <f t="shared" si="3"/>
        <v>1</v>
      </c>
    </row>
    <row r="27" spans="1:8">
      <c r="A27" s="37">
        <v>16</v>
      </c>
      <c r="B27" s="6"/>
      <c r="C27" s="6"/>
      <c r="D27" s="216"/>
      <c r="E27" s="16" t="str">
        <f t="shared" si="0"/>
        <v/>
      </c>
      <c r="F27" s="58" t="str">
        <f t="shared" si="1"/>
        <v/>
      </c>
      <c r="G27" s="349" t="b">
        <f t="shared" si="2"/>
        <v>0</v>
      </c>
      <c r="H27" s="350">
        <f t="shared" si="3"/>
        <v>1</v>
      </c>
    </row>
    <row r="28" spans="1:8">
      <c r="A28" s="37">
        <v>17</v>
      </c>
      <c r="B28" s="6"/>
      <c r="C28" s="6"/>
      <c r="D28" s="216"/>
      <c r="E28" s="16" t="str">
        <f t="shared" si="0"/>
        <v/>
      </c>
      <c r="F28" s="58" t="str">
        <f t="shared" si="1"/>
        <v/>
      </c>
      <c r="G28" s="349" t="b">
        <f t="shared" si="2"/>
        <v>0</v>
      </c>
      <c r="H28" s="350">
        <f t="shared" si="3"/>
        <v>1</v>
      </c>
    </row>
    <row r="29" spans="1:8">
      <c r="A29" s="37">
        <v>18</v>
      </c>
      <c r="B29" s="6"/>
      <c r="C29" s="6"/>
      <c r="D29" s="216"/>
      <c r="E29" s="16" t="str">
        <f t="shared" si="0"/>
        <v/>
      </c>
      <c r="F29" s="58" t="str">
        <f t="shared" si="1"/>
        <v/>
      </c>
      <c r="G29" s="349" t="b">
        <f t="shared" si="2"/>
        <v>0</v>
      </c>
      <c r="H29" s="350">
        <f t="shared" si="3"/>
        <v>1</v>
      </c>
    </row>
    <row r="30" spans="1:8">
      <c r="A30" s="37">
        <v>19</v>
      </c>
      <c r="B30" s="6"/>
      <c r="C30" s="6"/>
      <c r="D30" s="216"/>
      <c r="E30" s="16" t="str">
        <f t="shared" si="0"/>
        <v/>
      </c>
      <c r="F30" s="58" t="str">
        <f t="shared" si="1"/>
        <v/>
      </c>
      <c r="G30" s="349" t="b">
        <f t="shared" si="2"/>
        <v>0</v>
      </c>
      <c r="H30" s="350">
        <f t="shared" si="3"/>
        <v>1</v>
      </c>
    </row>
    <row r="31" spans="1:8">
      <c r="A31" s="37">
        <v>20</v>
      </c>
      <c r="B31" s="6"/>
      <c r="C31" s="6"/>
      <c r="D31" s="216"/>
      <c r="E31" s="16" t="str">
        <f t="shared" si="0"/>
        <v/>
      </c>
      <c r="F31" s="58" t="str">
        <f t="shared" si="1"/>
        <v/>
      </c>
      <c r="G31" s="349" t="b">
        <f t="shared" si="2"/>
        <v>0</v>
      </c>
      <c r="H31" s="350">
        <f t="shared" si="3"/>
        <v>1</v>
      </c>
    </row>
    <row r="32" spans="1:8">
      <c r="A32" s="37">
        <v>21</v>
      </c>
      <c r="B32" s="6"/>
      <c r="C32" s="6"/>
      <c r="D32" s="216"/>
      <c r="E32" s="16" t="str">
        <f t="shared" si="0"/>
        <v/>
      </c>
      <c r="F32" s="58" t="str">
        <f t="shared" si="1"/>
        <v/>
      </c>
      <c r="G32" s="349" t="b">
        <f t="shared" si="2"/>
        <v>0</v>
      </c>
      <c r="H32" s="350">
        <f t="shared" si="3"/>
        <v>1</v>
      </c>
    </row>
    <row r="33" spans="1:8">
      <c r="A33" s="37">
        <v>22</v>
      </c>
      <c r="B33" s="6"/>
      <c r="C33" s="6"/>
      <c r="D33" s="216"/>
      <c r="E33" s="16" t="str">
        <f t="shared" si="0"/>
        <v/>
      </c>
      <c r="F33" s="58" t="str">
        <f t="shared" si="1"/>
        <v/>
      </c>
      <c r="G33" s="349" t="b">
        <f t="shared" si="2"/>
        <v>0</v>
      </c>
      <c r="H33" s="350">
        <f t="shared" si="3"/>
        <v>1</v>
      </c>
    </row>
    <row r="34" spans="1:8">
      <c r="A34" s="37">
        <v>23</v>
      </c>
      <c r="B34" s="6"/>
      <c r="C34" s="6"/>
      <c r="D34" s="216"/>
      <c r="E34" s="16" t="str">
        <f t="shared" si="0"/>
        <v/>
      </c>
      <c r="F34" s="58" t="str">
        <f t="shared" si="1"/>
        <v/>
      </c>
      <c r="G34" s="349" t="b">
        <f t="shared" si="2"/>
        <v>0</v>
      </c>
      <c r="H34" s="350">
        <f t="shared" si="3"/>
        <v>1</v>
      </c>
    </row>
    <row r="35" spans="1:8">
      <c r="A35" s="37">
        <v>24</v>
      </c>
      <c r="B35" s="6"/>
      <c r="C35" s="6"/>
      <c r="D35" s="216"/>
      <c r="E35" s="16" t="str">
        <f t="shared" si="0"/>
        <v/>
      </c>
      <c r="F35" s="58" t="str">
        <f t="shared" si="1"/>
        <v/>
      </c>
      <c r="G35" s="349" t="b">
        <f t="shared" si="2"/>
        <v>0</v>
      </c>
      <c r="H35" s="350">
        <f t="shared" si="3"/>
        <v>1</v>
      </c>
    </row>
    <row r="36" spans="1:8">
      <c r="A36" s="37">
        <v>25</v>
      </c>
      <c r="B36" s="6"/>
      <c r="C36" s="6"/>
      <c r="D36" s="216"/>
      <c r="E36" s="16" t="str">
        <f t="shared" si="0"/>
        <v/>
      </c>
      <c r="F36" s="58" t="str">
        <f t="shared" si="1"/>
        <v/>
      </c>
      <c r="G36" s="349" t="b">
        <f t="shared" si="2"/>
        <v>0</v>
      </c>
      <c r="H36" s="350">
        <f t="shared" si="3"/>
        <v>1</v>
      </c>
    </row>
    <row r="37" spans="1:8">
      <c r="A37" s="37">
        <v>26</v>
      </c>
      <c r="B37" s="6"/>
      <c r="C37" s="6"/>
      <c r="D37" s="216"/>
      <c r="E37" s="16" t="str">
        <f t="shared" si="0"/>
        <v/>
      </c>
      <c r="F37" s="58" t="str">
        <f t="shared" si="1"/>
        <v/>
      </c>
      <c r="G37" s="349" t="b">
        <f t="shared" si="2"/>
        <v>0</v>
      </c>
      <c r="H37" s="350">
        <f t="shared" si="3"/>
        <v>1</v>
      </c>
    </row>
    <row r="38" spans="1:8">
      <c r="A38" s="37">
        <v>27</v>
      </c>
      <c r="B38" s="6"/>
      <c r="C38" s="6"/>
      <c r="D38" s="216"/>
      <c r="E38" s="16" t="str">
        <f t="shared" si="0"/>
        <v/>
      </c>
      <c r="F38" s="58" t="str">
        <f t="shared" si="1"/>
        <v/>
      </c>
      <c r="G38" s="349" t="b">
        <f t="shared" si="2"/>
        <v>0</v>
      </c>
      <c r="H38" s="350">
        <f t="shared" si="3"/>
        <v>1</v>
      </c>
    </row>
    <row r="39" spans="1:8">
      <c r="A39" s="37">
        <v>28</v>
      </c>
      <c r="B39" s="6"/>
      <c r="C39" s="6"/>
      <c r="D39" s="216"/>
      <c r="E39" s="16" t="str">
        <f t="shared" si="0"/>
        <v/>
      </c>
      <c r="F39" s="58" t="str">
        <f t="shared" si="1"/>
        <v/>
      </c>
      <c r="G39" s="349" t="b">
        <f t="shared" si="2"/>
        <v>0</v>
      </c>
      <c r="H39" s="350">
        <f t="shared" si="3"/>
        <v>1</v>
      </c>
    </row>
    <row r="40" spans="1:8">
      <c r="A40" s="37">
        <v>29</v>
      </c>
      <c r="B40" s="6"/>
      <c r="C40" s="6"/>
      <c r="D40" s="216"/>
      <c r="E40" s="16" t="str">
        <f t="shared" si="0"/>
        <v/>
      </c>
      <c r="F40" s="58" t="str">
        <f t="shared" si="1"/>
        <v/>
      </c>
      <c r="G40" s="349" t="b">
        <f t="shared" si="2"/>
        <v>0</v>
      </c>
      <c r="H40" s="350">
        <f t="shared" si="3"/>
        <v>1</v>
      </c>
    </row>
    <row r="41" spans="1:8">
      <c r="A41" s="37">
        <v>30</v>
      </c>
      <c r="B41" s="6"/>
      <c r="C41" s="6"/>
      <c r="D41" s="216"/>
      <c r="E41" s="16" t="str">
        <f t="shared" si="0"/>
        <v/>
      </c>
      <c r="F41" s="58" t="str">
        <f t="shared" si="1"/>
        <v/>
      </c>
      <c r="G41" s="349" t="b">
        <f t="shared" si="2"/>
        <v>0</v>
      </c>
      <c r="H41" s="350">
        <f t="shared" si="3"/>
        <v>1</v>
      </c>
    </row>
    <row r="42" spans="1:8">
      <c r="A42" s="37">
        <v>31</v>
      </c>
      <c r="B42" s="6"/>
      <c r="C42" s="6"/>
      <c r="D42" s="216"/>
      <c r="E42" s="16" t="str">
        <f t="shared" si="0"/>
        <v/>
      </c>
      <c r="F42" s="58" t="str">
        <f t="shared" si="1"/>
        <v/>
      </c>
      <c r="G42" s="349" t="b">
        <f t="shared" si="2"/>
        <v>0</v>
      </c>
      <c r="H42" s="350">
        <f t="shared" si="3"/>
        <v>1</v>
      </c>
    </row>
    <row r="43" spans="1:8">
      <c r="A43" s="37">
        <v>32</v>
      </c>
      <c r="B43" s="6"/>
      <c r="C43" s="6"/>
      <c r="D43" s="216"/>
      <c r="E43" s="16" t="str">
        <f t="shared" si="0"/>
        <v/>
      </c>
      <c r="F43" s="58" t="str">
        <f t="shared" si="1"/>
        <v/>
      </c>
      <c r="G43" s="349" t="b">
        <f t="shared" si="2"/>
        <v>0</v>
      </c>
      <c r="H43" s="350">
        <f t="shared" si="3"/>
        <v>1</v>
      </c>
    </row>
    <row r="44" spans="1:8">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c r="A45" s="37">
        <v>34</v>
      </c>
      <c r="B45" s="6"/>
      <c r="C45" s="6"/>
      <c r="D45" s="216"/>
      <c r="E45" s="16" t="str">
        <f t="shared" si="0"/>
        <v/>
      </c>
      <c r="F45" s="58" t="str">
        <f t="shared" si="4"/>
        <v/>
      </c>
      <c r="G45" s="349" t="b">
        <f t="shared" si="2"/>
        <v>0</v>
      </c>
      <c r="H45" s="350">
        <f t="shared" si="5"/>
        <v>1</v>
      </c>
    </row>
    <row r="46" spans="1:8">
      <c r="A46" s="37">
        <v>35</v>
      </c>
      <c r="B46" s="6"/>
      <c r="C46" s="6"/>
      <c r="D46" s="216"/>
      <c r="E46" s="16" t="str">
        <f t="shared" si="0"/>
        <v/>
      </c>
      <c r="F46" s="58" t="str">
        <f t="shared" si="4"/>
        <v/>
      </c>
      <c r="G46" s="349" t="b">
        <f t="shared" si="2"/>
        <v>0</v>
      </c>
      <c r="H46" s="350">
        <f t="shared" si="5"/>
        <v>1</v>
      </c>
    </row>
    <row r="47" spans="1:8">
      <c r="A47" s="37">
        <v>36</v>
      </c>
      <c r="B47" s="6"/>
      <c r="C47" s="6"/>
      <c r="D47" s="216"/>
      <c r="E47" s="16" t="str">
        <f t="shared" si="0"/>
        <v/>
      </c>
      <c r="F47" s="58" t="str">
        <f t="shared" si="4"/>
        <v/>
      </c>
      <c r="G47" s="349" t="b">
        <f t="shared" si="2"/>
        <v>0</v>
      </c>
      <c r="H47" s="350">
        <f t="shared" si="5"/>
        <v>1</v>
      </c>
    </row>
    <row r="48" spans="1:8">
      <c r="A48" s="37">
        <v>37</v>
      </c>
      <c r="B48" s="6"/>
      <c r="C48" s="6"/>
      <c r="D48" s="216"/>
      <c r="E48" s="16" t="str">
        <f t="shared" si="0"/>
        <v/>
      </c>
      <c r="F48" s="58" t="str">
        <f t="shared" si="4"/>
        <v/>
      </c>
      <c r="G48" s="349" t="b">
        <f t="shared" si="2"/>
        <v>0</v>
      </c>
      <c r="H48" s="350">
        <f t="shared" si="5"/>
        <v>1</v>
      </c>
    </row>
    <row r="49" spans="1:8">
      <c r="A49" s="37">
        <v>38</v>
      </c>
      <c r="B49" s="6"/>
      <c r="C49" s="6"/>
      <c r="D49" s="216"/>
      <c r="E49" s="16" t="str">
        <f t="shared" si="0"/>
        <v/>
      </c>
      <c r="F49" s="58" t="str">
        <f t="shared" si="4"/>
        <v/>
      </c>
      <c r="G49" s="349" t="b">
        <f t="shared" si="2"/>
        <v>0</v>
      </c>
      <c r="H49" s="350">
        <f t="shared" si="5"/>
        <v>1</v>
      </c>
    </row>
    <row r="50" spans="1:8">
      <c r="A50" s="37">
        <v>39</v>
      </c>
      <c r="B50" s="6"/>
      <c r="C50" s="6"/>
      <c r="D50" s="216"/>
      <c r="E50" s="16" t="str">
        <f t="shared" si="0"/>
        <v/>
      </c>
      <c r="F50" s="58" t="str">
        <f t="shared" si="4"/>
        <v/>
      </c>
      <c r="G50" s="349" t="b">
        <f t="shared" si="2"/>
        <v>0</v>
      </c>
      <c r="H50" s="350">
        <f t="shared" si="5"/>
        <v>1</v>
      </c>
    </row>
    <row r="51" spans="1:8">
      <c r="A51" s="37">
        <v>40</v>
      </c>
      <c r="B51" s="6"/>
      <c r="C51" s="6"/>
      <c r="D51" s="216"/>
      <c r="E51" s="16" t="str">
        <f t="shared" si="0"/>
        <v/>
      </c>
      <c r="F51" s="58" t="str">
        <f t="shared" si="4"/>
        <v/>
      </c>
      <c r="G51" s="349" t="b">
        <f t="shared" si="2"/>
        <v>0</v>
      </c>
      <c r="H51" s="350">
        <f t="shared" si="5"/>
        <v>1</v>
      </c>
    </row>
    <row r="52" spans="1:8">
      <c r="A52" s="37">
        <v>41</v>
      </c>
      <c r="B52" s="6"/>
      <c r="C52" s="6"/>
      <c r="D52" s="216"/>
      <c r="E52" s="16" t="str">
        <f t="shared" si="0"/>
        <v/>
      </c>
      <c r="F52" s="58" t="str">
        <f t="shared" si="4"/>
        <v/>
      </c>
      <c r="G52" s="349" t="b">
        <f t="shared" si="2"/>
        <v>0</v>
      </c>
      <c r="H52" s="350">
        <f t="shared" si="5"/>
        <v>1</v>
      </c>
    </row>
    <row r="53" spans="1:8">
      <c r="A53" s="37">
        <v>42</v>
      </c>
      <c r="B53" s="6"/>
      <c r="C53" s="6"/>
      <c r="D53" s="216"/>
      <c r="E53" s="16" t="str">
        <f t="shared" si="0"/>
        <v/>
      </c>
      <c r="F53" s="58" t="str">
        <f t="shared" si="4"/>
        <v/>
      </c>
      <c r="G53" s="349" t="b">
        <f t="shared" si="2"/>
        <v>0</v>
      </c>
      <c r="H53" s="350">
        <f t="shared" si="5"/>
        <v>1</v>
      </c>
    </row>
    <row r="54" spans="1:8">
      <c r="A54" s="37">
        <v>43</v>
      </c>
      <c r="B54" s="6"/>
      <c r="C54" s="6"/>
      <c r="D54" s="216"/>
      <c r="E54" s="16" t="str">
        <f t="shared" si="0"/>
        <v/>
      </c>
      <c r="F54" s="58" t="str">
        <f t="shared" si="4"/>
        <v/>
      </c>
      <c r="G54" s="349" t="b">
        <f t="shared" si="2"/>
        <v>0</v>
      </c>
      <c r="H54" s="350">
        <f t="shared" si="5"/>
        <v>1</v>
      </c>
    </row>
    <row r="55" spans="1:8">
      <c r="A55" s="37">
        <v>44</v>
      </c>
      <c r="B55" s="6"/>
      <c r="C55" s="6"/>
      <c r="D55" s="216"/>
      <c r="E55" s="16" t="str">
        <f t="shared" si="0"/>
        <v/>
      </c>
      <c r="F55" s="58" t="str">
        <f t="shared" si="4"/>
        <v/>
      </c>
      <c r="G55" s="349" t="b">
        <f t="shared" si="2"/>
        <v>0</v>
      </c>
      <c r="H55" s="350">
        <f t="shared" si="5"/>
        <v>1</v>
      </c>
    </row>
    <row r="56" spans="1:8">
      <c r="A56" s="37">
        <v>45</v>
      </c>
      <c r="B56" s="6"/>
      <c r="C56" s="6"/>
      <c r="D56" s="216"/>
      <c r="E56" s="16" t="str">
        <f t="shared" si="0"/>
        <v/>
      </c>
      <c r="F56" s="58" t="str">
        <f t="shared" si="4"/>
        <v/>
      </c>
      <c r="G56" s="349" t="b">
        <f t="shared" si="2"/>
        <v>0</v>
      </c>
      <c r="H56" s="350">
        <f t="shared" si="5"/>
        <v>1</v>
      </c>
    </row>
    <row r="57" spans="1:8">
      <c r="A57" s="37">
        <v>46</v>
      </c>
      <c r="B57" s="6"/>
      <c r="C57" s="6"/>
      <c r="D57" s="216"/>
      <c r="E57" s="16" t="str">
        <f t="shared" si="0"/>
        <v/>
      </c>
      <c r="F57" s="58" t="str">
        <f t="shared" si="4"/>
        <v/>
      </c>
      <c r="G57" s="349" t="b">
        <f t="shared" si="2"/>
        <v>0</v>
      </c>
      <c r="H57" s="350">
        <f t="shared" si="5"/>
        <v>1</v>
      </c>
    </row>
    <row r="58" spans="1:8">
      <c r="A58" s="37">
        <v>47</v>
      </c>
      <c r="B58" s="6"/>
      <c r="C58" s="6"/>
      <c r="D58" s="216"/>
      <c r="E58" s="16" t="str">
        <f t="shared" si="0"/>
        <v/>
      </c>
      <c r="F58" s="58" t="str">
        <f t="shared" si="4"/>
        <v/>
      </c>
      <c r="G58" s="349" t="b">
        <f t="shared" si="2"/>
        <v>0</v>
      </c>
      <c r="H58" s="350">
        <f t="shared" si="5"/>
        <v>1</v>
      </c>
    </row>
    <row r="59" spans="1:8">
      <c r="A59" s="37">
        <v>48</v>
      </c>
      <c r="B59" s="6"/>
      <c r="C59" s="6"/>
      <c r="D59" s="216"/>
      <c r="E59" s="16" t="str">
        <f t="shared" si="0"/>
        <v/>
      </c>
      <c r="F59" s="58" t="str">
        <f t="shared" si="4"/>
        <v/>
      </c>
      <c r="G59" s="349" t="b">
        <f t="shared" si="2"/>
        <v>0</v>
      </c>
      <c r="H59" s="350">
        <f t="shared" si="5"/>
        <v>1</v>
      </c>
    </row>
    <row r="60" spans="1:8">
      <c r="A60" s="37">
        <v>49</v>
      </c>
      <c r="B60" s="6"/>
      <c r="C60" s="6"/>
      <c r="D60" s="216"/>
      <c r="E60" s="16" t="str">
        <f t="shared" si="0"/>
        <v/>
      </c>
      <c r="F60" s="58" t="str">
        <f t="shared" si="4"/>
        <v/>
      </c>
      <c r="G60" s="349" t="b">
        <f t="shared" si="2"/>
        <v>0</v>
      </c>
      <c r="H60" s="350">
        <f t="shared" si="5"/>
        <v>1</v>
      </c>
    </row>
    <row r="61" spans="1:8">
      <c r="A61" s="37">
        <v>50</v>
      </c>
      <c r="B61" s="6"/>
      <c r="C61" s="6"/>
      <c r="D61" s="216"/>
      <c r="E61" s="16" t="str">
        <f t="shared" si="0"/>
        <v/>
      </c>
      <c r="F61" s="58" t="str">
        <f t="shared" si="4"/>
        <v/>
      </c>
      <c r="G61" s="349" t="b">
        <f t="shared" si="2"/>
        <v>0</v>
      </c>
      <c r="H61" s="350">
        <f t="shared" si="5"/>
        <v>1</v>
      </c>
    </row>
    <row r="62" spans="1:8">
      <c r="A62" s="37">
        <v>51</v>
      </c>
      <c r="B62" s="6"/>
      <c r="C62" s="6"/>
      <c r="D62" s="216"/>
      <c r="E62" s="16" t="str">
        <f t="shared" si="0"/>
        <v/>
      </c>
      <c r="F62" s="58" t="str">
        <f t="shared" si="4"/>
        <v/>
      </c>
      <c r="G62" s="349" t="b">
        <f t="shared" si="2"/>
        <v>0</v>
      </c>
      <c r="H62" s="350">
        <f t="shared" si="5"/>
        <v>1</v>
      </c>
    </row>
    <row r="63" spans="1:8">
      <c r="A63" s="37">
        <v>52</v>
      </c>
      <c r="B63" s="6"/>
      <c r="C63" s="6"/>
      <c r="D63" s="216"/>
      <c r="E63" s="16" t="str">
        <f t="shared" si="0"/>
        <v/>
      </c>
      <c r="F63" s="58" t="str">
        <f t="shared" si="4"/>
        <v/>
      </c>
      <c r="G63" s="349" t="b">
        <f t="shared" si="2"/>
        <v>0</v>
      </c>
      <c r="H63" s="350">
        <f t="shared" si="5"/>
        <v>1</v>
      </c>
    </row>
    <row r="64" spans="1:8">
      <c r="A64" s="37">
        <v>53</v>
      </c>
      <c r="B64" s="6"/>
      <c r="C64" s="6"/>
      <c r="D64" s="216"/>
      <c r="E64" s="16" t="str">
        <f t="shared" si="0"/>
        <v/>
      </c>
      <c r="F64" s="58" t="str">
        <f t="shared" si="4"/>
        <v/>
      </c>
      <c r="G64" s="349" t="b">
        <f t="shared" si="2"/>
        <v>0</v>
      </c>
      <c r="H64" s="350">
        <f t="shared" si="5"/>
        <v>1</v>
      </c>
    </row>
    <row r="65" spans="1:8">
      <c r="A65" s="37">
        <v>54</v>
      </c>
      <c r="B65" s="6"/>
      <c r="C65" s="6"/>
      <c r="D65" s="216"/>
      <c r="E65" s="16" t="str">
        <f t="shared" si="0"/>
        <v/>
      </c>
      <c r="F65" s="58" t="str">
        <f t="shared" si="4"/>
        <v/>
      </c>
      <c r="G65" s="349" t="b">
        <f t="shared" si="2"/>
        <v>0</v>
      </c>
      <c r="H65" s="350">
        <f t="shared" si="5"/>
        <v>1</v>
      </c>
    </row>
    <row r="66" spans="1:8">
      <c r="A66" s="37">
        <v>55</v>
      </c>
      <c r="B66" s="6"/>
      <c r="C66" s="6"/>
      <c r="D66" s="216"/>
      <c r="E66" s="16" t="str">
        <f t="shared" si="0"/>
        <v/>
      </c>
      <c r="F66" s="58" t="str">
        <f t="shared" si="4"/>
        <v/>
      </c>
      <c r="G66" s="349" t="b">
        <f t="shared" si="2"/>
        <v>0</v>
      </c>
      <c r="H66" s="350">
        <f t="shared" si="5"/>
        <v>1</v>
      </c>
    </row>
    <row r="67" spans="1:8">
      <c r="A67" s="37">
        <v>56</v>
      </c>
      <c r="B67" s="6"/>
      <c r="C67" s="6"/>
      <c r="D67" s="216"/>
      <c r="E67" s="16" t="str">
        <f t="shared" si="0"/>
        <v/>
      </c>
      <c r="F67" s="58" t="str">
        <f t="shared" si="4"/>
        <v/>
      </c>
      <c r="G67" s="349" t="b">
        <f t="shared" si="2"/>
        <v>0</v>
      </c>
      <c r="H67" s="350">
        <f t="shared" si="5"/>
        <v>1</v>
      </c>
    </row>
    <row r="68" spans="1:8">
      <c r="A68" s="37">
        <v>57</v>
      </c>
      <c r="B68" s="6"/>
      <c r="C68" s="6"/>
      <c r="D68" s="216"/>
      <c r="E68" s="16" t="str">
        <f t="shared" si="0"/>
        <v/>
      </c>
      <c r="F68" s="58" t="str">
        <f t="shared" si="4"/>
        <v/>
      </c>
      <c r="G68" s="349" t="b">
        <f t="shared" si="2"/>
        <v>0</v>
      </c>
      <c r="H68" s="350">
        <f t="shared" si="5"/>
        <v>1</v>
      </c>
    </row>
    <row r="69" spans="1:8">
      <c r="A69" s="37">
        <v>58</v>
      </c>
      <c r="B69" s="6"/>
      <c r="C69" s="6"/>
      <c r="D69" s="216"/>
      <c r="E69" s="16" t="str">
        <f t="shared" si="0"/>
        <v/>
      </c>
      <c r="F69" s="58" t="str">
        <f t="shared" si="4"/>
        <v/>
      </c>
      <c r="G69" s="349" t="b">
        <f t="shared" si="2"/>
        <v>0</v>
      </c>
      <c r="H69" s="350">
        <f t="shared" si="5"/>
        <v>1</v>
      </c>
    </row>
    <row r="70" spans="1:8">
      <c r="A70" s="37">
        <v>59</v>
      </c>
      <c r="B70" s="6"/>
      <c r="C70" s="6"/>
      <c r="D70" s="216"/>
      <c r="E70" s="16" t="str">
        <f t="shared" si="0"/>
        <v/>
      </c>
      <c r="F70" s="58" t="str">
        <f t="shared" si="4"/>
        <v/>
      </c>
      <c r="G70" s="349" t="b">
        <f t="shared" si="2"/>
        <v>0</v>
      </c>
      <c r="H70" s="350">
        <f t="shared" si="5"/>
        <v>1</v>
      </c>
    </row>
    <row r="71" spans="1:8">
      <c r="A71" s="37">
        <v>60</v>
      </c>
      <c r="B71" s="6"/>
      <c r="C71" s="6"/>
      <c r="D71" s="216"/>
      <c r="E71" s="16" t="str">
        <f t="shared" si="0"/>
        <v/>
      </c>
      <c r="F71" s="58" t="str">
        <f t="shared" si="4"/>
        <v/>
      </c>
      <c r="G71" s="349" t="b">
        <f t="shared" si="2"/>
        <v>0</v>
      </c>
      <c r="H71" s="350">
        <f t="shared" si="5"/>
        <v>1</v>
      </c>
    </row>
    <row r="72" spans="1:8">
      <c r="A72" s="37">
        <v>61</v>
      </c>
      <c r="B72" s="6"/>
      <c r="C72" s="6"/>
      <c r="D72" s="216"/>
      <c r="E72" s="16" t="str">
        <f t="shared" si="0"/>
        <v/>
      </c>
      <c r="F72" s="58" t="str">
        <f t="shared" si="4"/>
        <v/>
      </c>
      <c r="G72" s="349" t="b">
        <f t="shared" si="2"/>
        <v>0</v>
      </c>
      <c r="H72" s="350">
        <f t="shared" si="5"/>
        <v>1</v>
      </c>
    </row>
    <row r="73" spans="1:8">
      <c r="A73" s="37">
        <v>62</v>
      </c>
      <c r="B73" s="6"/>
      <c r="C73" s="6"/>
      <c r="D73" s="216"/>
      <c r="E73" s="16" t="str">
        <f t="shared" si="0"/>
        <v/>
      </c>
      <c r="F73" s="58" t="str">
        <f t="shared" si="4"/>
        <v/>
      </c>
      <c r="G73" s="349" t="b">
        <f t="shared" si="2"/>
        <v>0</v>
      </c>
      <c r="H73" s="350">
        <f t="shared" si="5"/>
        <v>1</v>
      </c>
    </row>
    <row r="74" spans="1:8">
      <c r="A74" s="37">
        <v>63</v>
      </c>
      <c r="B74" s="6"/>
      <c r="C74" s="6"/>
      <c r="D74" s="216"/>
      <c r="E74" s="16" t="str">
        <f t="shared" si="0"/>
        <v/>
      </c>
      <c r="F74" s="58" t="str">
        <f t="shared" si="4"/>
        <v/>
      </c>
      <c r="G74" s="349" t="b">
        <f t="shared" si="2"/>
        <v>0</v>
      </c>
      <c r="H74" s="350">
        <f t="shared" si="5"/>
        <v>1</v>
      </c>
    </row>
    <row r="75" spans="1:8">
      <c r="A75" s="37">
        <v>64</v>
      </c>
      <c r="B75" s="6"/>
      <c r="C75" s="6"/>
      <c r="D75" s="216"/>
      <c r="E75" s="16" t="str">
        <f t="shared" si="0"/>
        <v/>
      </c>
      <c r="F75" s="58" t="str">
        <f t="shared" si="4"/>
        <v/>
      </c>
      <c r="G75" s="349" t="b">
        <f t="shared" si="2"/>
        <v>0</v>
      </c>
      <c r="H75" s="350">
        <f t="shared" si="5"/>
        <v>1</v>
      </c>
    </row>
    <row r="76" spans="1:8">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c r="A77" s="37">
        <v>66</v>
      </c>
      <c r="B77" s="6"/>
      <c r="C77" s="6"/>
      <c r="D77" s="216"/>
      <c r="E77" s="16" t="str">
        <f t="shared" si="6"/>
        <v/>
      </c>
      <c r="F77" s="58" t="str">
        <f t="shared" si="7"/>
        <v/>
      </c>
      <c r="G77" s="349" t="b">
        <f t="shared" si="8"/>
        <v>0</v>
      </c>
      <c r="H77" s="350">
        <f t="shared" si="9"/>
        <v>1</v>
      </c>
    </row>
    <row r="78" spans="1:8">
      <c r="A78" s="37">
        <v>67</v>
      </c>
      <c r="B78" s="6"/>
      <c r="C78" s="6"/>
      <c r="D78" s="216"/>
      <c r="E78" s="16" t="str">
        <f t="shared" si="6"/>
        <v/>
      </c>
      <c r="F78" s="58" t="str">
        <f t="shared" si="7"/>
        <v/>
      </c>
      <c r="G78" s="349" t="b">
        <f t="shared" si="8"/>
        <v>0</v>
      </c>
      <c r="H78" s="350">
        <f t="shared" si="9"/>
        <v>1</v>
      </c>
    </row>
    <row r="79" spans="1:8">
      <c r="A79" s="37">
        <v>68</v>
      </c>
      <c r="B79" s="6"/>
      <c r="C79" s="6"/>
      <c r="D79" s="216"/>
      <c r="E79" s="16" t="str">
        <f t="shared" si="6"/>
        <v/>
      </c>
      <c r="F79" s="58" t="str">
        <f t="shared" si="7"/>
        <v/>
      </c>
      <c r="G79" s="349" t="b">
        <f t="shared" si="8"/>
        <v>0</v>
      </c>
      <c r="H79" s="350">
        <f t="shared" si="9"/>
        <v>1</v>
      </c>
    </row>
    <row r="80" spans="1:8">
      <c r="A80" s="37">
        <v>69</v>
      </c>
      <c r="B80" s="6"/>
      <c r="C80" s="6"/>
      <c r="D80" s="216"/>
      <c r="E80" s="16" t="str">
        <f t="shared" si="6"/>
        <v/>
      </c>
      <c r="F80" s="58" t="str">
        <f t="shared" si="7"/>
        <v/>
      </c>
      <c r="G80" s="349" t="b">
        <f t="shared" si="8"/>
        <v>0</v>
      </c>
      <c r="H80" s="350">
        <f t="shared" si="9"/>
        <v>1</v>
      </c>
    </row>
    <row r="81" spans="1:8">
      <c r="A81" s="37">
        <v>70</v>
      </c>
      <c r="B81" s="6"/>
      <c r="C81" s="6"/>
      <c r="D81" s="216"/>
      <c r="E81" s="16" t="str">
        <f t="shared" si="6"/>
        <v/>
      </c>
      <c r="F81" s="58" t="str">
        <f t="shared" si="7"/>
        <v/>
      </c>
      <c r="G81" s="349" t="b">
        <f t="shared" si="8"/>
        <v>0</v>
      </c>
      <c r="H81" s="350">
        <f t="shared" si="9"/>
        <v>1</v>
      </c>
    </row>
    <row r="82" spans="1:8">
      <c r="A82" s="37">
        <v>71</v>
      </c>
      <c r="B82" s="6"/>
      <c r="C82" s="6"/>
      <c r="D82" s="216"/>
      <c r="E82" s="16" t="str">
        <f t="shared" si="6"/>
        <v/>
      </c>
      <c r="F82" s="58" t="str">
        <f t="shared" si="7"/>
        <v/>
      </c>
      <c r="G82" s="349" t="b">
        <f t="shared" si="8"/>
        <v>0</v>
      </c>
      <c r="H82" s="350">
        <f t="shared" si="9"/>
        <v>1</v>
      </c>
    </row>
    <row r="83" spans="1:8">
      <c r="A83" s="37">
        <v>72</v>
      </c>
      <c r="B83" s="6"/>
      <c r="C83" s="6"/>
      <c r="D83" s="216"/>
      <c r="E83" s="16" t="str">
        <f t="shared" si="6"/>
        <v/>
      </c>
      <c r="F83" s="58" t="str">
        <f t="shared" si="7"/>
        <v/>
      </c>
      <c r="G83" s="349" t="b">
        <f t="shared" si="8"/>
        <v>0</v>
      </c>
      <c r="H83" s="350">
        <f t="shared" si="9"/>
        <v>1</v>
      </c>
    </row>
    <row r="84" spans="1:8">
      <c r="A84" s="37">
        <v>73</v>
      </c>
      <c r="B84" s="6"/>
      <c r="C84" s="6"/>
      <c r="D84" s="216"/>
      <c r="E84" s="16" t="str">
        <f t="shared" si="6"/>
        <v/>
      </c>
      <c r="F84" s="58" t="str">
        <f t="shared" si="7"/>
        <v/>
      </c>
      <c r="G84" s="349" t="b">
        <f t="shared" si="8"/>
        <v>0</v>
      </c>
      <c r="H84" s="350">
        <f t="shared" si="9"/>
        <v>1</v>
      </c>
    </row>
    <row r="85" spans="1:8">
      <c r="A85" s="37">
        <v>74</v>
      </c>
      <c r="B85" s="6"/>
      <c r="C85" s="6"/>
      <c r="D85" s="216"/>
      <c r="E85" s="16" t="str">
        <f t="shared" si="6"/>
        <v/>
      </c>
      <c r="F85" s="58" t="str">
        <f t="shared" si="7"/>
        <v/>
      </c>
      <c r="G85" s="349" t="b">
        <f t="shared" si="8"/>
        <v>0</v>
      </c>
      <c r="H85" s="350">
        <f t="shared" si="9"/>
        <v>1</v>
      </c>
    </row>
    <row r="86" spans="1:8">
      <c r="A86" s="37">
        <v>75</v>
      </c>
      <c r="B86" s="6"/>
      <c r="C86" s="6"/>
      <c r="D86" s="216"/>
      <c r="E86" s="16" t="str">
        <f t="shared" si="6"/>
        <v/>
      </c>
      <c r="F86" s="58" t="str">
        <f t="shared" si="7"/>
        <v/>
      </c>
      <c r="G86" s="349" t="b">
        <f t="shared" si="8"/>
        <v>0</v>
      </c>
      <c r="H86" s="350">
        <f t="shared" si="9"/>
        <v>1</v>
      </c>
    </row>
    <row r="87" spans="1:8">
      <c r="A87" s="37">
        <v>76</v>
      </c>
      <c r="B87" s="6"/>
      <c r="C87" s="6"/>
      <c r="D87" s="216"/>
      <c r="E87" s="16" t="str">
        <f t="shared" si="6"/>
        <v/>
      </c>
      <c r="F87" s="58" t="str">
        <f t="shared" si="7"/>
        <v/>
      </c>
      <c r="G87" s="349" t="b">
        <f t="shared" si="8"/>
        <v>0</v>
      </c>
      <c r="H87" s="350">
        <f t="shared" si="9"/>
        <v>1</v>
      </c>
    </row>
    <row r="88" spans="1:8">
      <c r="A88" s="37">
        <v>77</v>
      </c>
      <c r="B88" s="6"/>
      <c r="C88" s="6"/>
      <c r="D88" s="216"/>
      <c r="E88" s="16" t="str">
        <f t="shared" si="6"/>
        <v/>
      </c>
      <c r="F88" s="58" t="str">
        <f t="shared" si="7"/>
        <v/>
      </c>
      <c r="G88" s="349" t="b">
        <f t="shared" si="8"/>
        <v>0</v>
      </c>
      <c r="H88" s="350">
        <f t="shared" si="9"/>
        <v>1</v>
      </c>
    </row>
    <row r="89" spans="1:8">
      <c r="A89" s="37">
        <v>78</v>
      </c>
      <c r="B89" s="6"/>
      <c r="C89" s="6"/>
      <c r="D89" s="216"/>
      <c r="E89" s="16" t="str">
        <f t="shared" si="6"/>
        <v/>
      </c>
      <c r="F89" s="58" t="str">
        <f t="shared" si="7"/>
        <v/>
      </c>
      <c r="G89" s="349" t="b">
        <f t="shared" si="8"/>
        <v>0</v>
      </c>
      <c r="H89" s="350">
        <f t="shared" si="9"/>
        <v>1</v>
      </c>
    </row>
    <row r="90" spans="1:8">
      <c r="A90" s="37">
        <v>79</v>
      </c>
      <c r="B90" s="6"/>
      <c r="C90" s="6"/>
      <c r="D90" s="216"/>
      <c r="E90" s="16" t="str">
        <f t="shared" si="6"/>
        <v/>
      </c>
      <c r="F90" s="58" t="str">
        <f t="shared" si="7"/>
        <v/>
      </c>
      <c r="G90" s="349" t="b">
        <f t="shared" si="8"/>
        <v>0</v>
      </c>
      <c r="H90" s="350">
        <f t="shared" si="9"/>
        <v>1</v>
      </c>
    </row>
    <row r="91" spans="1:8">
      <c r="A91" s="37">
        <v>80</v>
      </c>
      <c r="B91" s="6"/>
      <c r="C91" s="6"/>
      <c r="D91" s="216"/>
      <c r="E91" s="16" t="str">
        <f t="shared" si="6"/>
        <v/>
      </c>
      <c r="F91" s="58" t="str">
        <f t="shared" si="7"/>
        <v/>
      </c>
      <c r="G91" s="349" t="b">
        <f t="shared" si="8"/>
        <v>0</v>
      </c>
      <c r="H91" s="350">
        <f t="shared" si="9"/>
        <v>1</v>
      </c>
    </row>
    <row r="92" spans="1:8">
      <c r="A92" s="37">
        <v>81</v>
      </c>
      <c r="B92" s="6"/>
      <c r="C92" s="6"/>
      <c r="D92" s="216"/>
      <c r="E92" s="16" t="str">
        <f t="shared" si="6"/>
        <v/>
      </c>
      <c r="F92" s="58" t="str">
        <f t="shared" si="7"/>
        <v/>
      </c>
      <c r="G92" s="349" t="b">
        <f t="shared" si="8"/>
        <v>0</v>
      </c>
      <c r="H92" s="350">
        <f t="shared" si="9"/>
        <v>1</v>
      </c>
    </row>
    <row r="93" spans="1:8">
      <c r="A93" s="37">
        <v>82</v>
      </c>
      <c r="B93" s="6"/>
      <c r="C93" s="6"/>
      <c r="D93" s="216"/>
      <c r="E93" s="16" t="str">
        <f t="shared" si="6"/>
        <v/>
      </c>
      <c r="F93" s="58" t="str">
        <f t="shared" si="7"/>
        <v/>
      </c>
      <c r="G93" s="349" t="b">
        <f t="shared" si="8"/>
        <v>0</v>
      </c>
      <c r="H93" s="350">
        <f t="shared" si="9"/>
        <v>1</v>
      </c>
    </row>
    <row r="94" spans="1:8">
      <c r="A94" s="37">
        <v>83</v>
      </c>
      <c r="B94" s="6"/>
      <c r="C94" s="6"/>
      <c r="D94" s="216"/>
      <c r="E94" s="16" t="str">
        <f t="shared" si="6"/>
        <v/>
      </c>
      <c r="F94" s="58" t="str">
        <f t="shared" si="7"/>
        <v/>
      </c>
      <c r="G94" s="349" t="b">
        <f t="shared" si="8"/>
        <v>0</v>
      </c>
      <c r="H94" s="350">
        <f t="shared" si="9"/>
        <v>1</v>
      </c>
    </row>
    <row r="95" spans="1:8">
      <c r="A95" s="37">
        <v>84</v>
      </c>
      <c r="B95" s="6"/>
      <c r="C95" s="6"/>
      <c r="D95" s="216"/>
      <c r="E95" s="16" t="str">
        <f t="shared" si="6"/>
        <v/>
      </c>
      <c r="F95" s="58" t="str">
        <f t="shared" si="7"/>
        <v/>
      </c>
      <c r="G95" s="349" t="b">
        <f t="shared" si="8"/>
        <v>0</v>
      </c>
      <c r="H95" s="350">
        <f t="shared" si="9"/>
        <v>1</v>
      </c>
    </row>
    <row r="96" spans="1:8">
      <c r="A96" s="37">
        <v>85</v>
      </c>
      <c r="B96" s="6"/>
      <c r="C96" s="6"/>
      <c r="D96" s="216"/>
      <c r="E96" s="16" t="str">
        <f t="shared" si="6"/>
        <v/>
      </c>
      <c r="F96" s="58" t="str">
        <f t="shared" si="7"/>
        <v/>
      </c>
      <c r="G96" s="349" t="b">
        <f t="shared" si="8"/>
        <v>0</v>
      </c>
      <c r="H96" s="350">
        <f t="shared" si="9"/>
        <v>1</v>
      </c>
    </row>
    <row r="97" spans="1:8">
      <c r="A97" s="37">
        <v>86</v>
      </c>
      <c r="B97" s="6"/>
      <c r="C97" s="6"/>
      <c r="D97" s="216"/>
      <c r="E97" s="16" t="str">
        <f t="shared" si="6"/>
        <v/>
      </c>
      <c r="F97" s="58" t="str">
        <f t="shared" si="7"/>
        <v/>
      </c>
      <c r="G97" s="349" t="b">
        <f t="shared" si="8"/>
        <v>0</v>
      </c>
      <c r="H97" s="350">
        <f t="shared" si="9"/>
        <v>1</v>
      </c>
    </row>
    <row r="98" spans="1:8">
      <c r="A98" s="37">
        <v>87</v>
      </c>
      <c r="B98" s="6"/>
      <c r="C98" s="6"/>
      <c r="D98" s="216"/>
      <c r="E98" s="16" t="str">
        <f t="shared" si="6"/>
        <v/>
      </c>
      <c r="F98" s="58" t="str">
        <f t="shared" si="7"/>
        <v/>
      </c>
      <c r="G98" s="349" t="b">
        <f t="shared" si="8"/>
        <v>0</v>
      </c>
      <c r="H98" s="350">
        <f t="shared" si="9"/>
        <v>1</v>
      </c>
    </row>
    <row r="99" spans="1:8">
      <c r="A99" s="37">
        <v>88</v>
      </c>
      <c r="B99" s="6"/>
      <c r="C99" s="6"/>
      <c r="D99" s="216"/>
      <c r="E99" s="16" t="str">
        <f t="shared" si="6"/>
        <v/>
      </c>
      <c r="F99" s="58" t="str">
        <f t="shared" si="7"/>
        <v/>
      </c>
      <c r="G99" s="349" t="b">
        <f t="shared" si="8"/>
        <v>0</v>
      </c>
      <c r="H99" s="350">
        <f t="shared" si="9"/>
        <v>1</v>
      </c>
    </row>
    <row r="100" spans="1:8">
      <c r="A100" s="37">
        <v>89</v>
      </c>
      <c r="B100" s="6"/>
      <c r="C100" s="6"/>
      <c r="D100" s="216"/>
      <c r="E100" s="16" t="str">
        <f t="shared" si="6"/>
        <v/>
      </c>
      <c r="F100" s="58" t="str">
        <f t="shared" si="7"/>
        <v/>
      </c>
      <c r="G100" s="349" t="b">
        <f t="shared" si="8"/>
        <v>0</v>
      </c>
      <c r="H100" s="350">
        <f t="shared" si="9"/>
        <v>1</v>
      </c>
    </row>
    <row r="101" spans="1:8">
      <c r="A101" s="37">
        <v>90</v>
      </c>
      <c r="B101" s="6"/>
      <c r="C101" s="6"/>
      <c r="D101" s="216"/>
      <c r="E101" s="16" t="str">
        <f t="shared" si="6"/>
        <v/>
      </c>
      <c r="F101" s="58" t="str">
        <f t="shared" si="7"/>
        <v/>
      </c>
      <c r="G101" s="349" t="b">
        <f t="shared" si="8"/>
        <v>0</v>
      </c>
      <c r="H101" s="350">
        <f t="shared" si="9"/>
        <v>1</v>
      </c>
    </row>
    <row r="102" spans="1:8">
      <c r="A102" s="37">
        <v>91</v>
      </c>
      <c r="B102" s="6"/>
      <c r="C102" s="6"/>
      <c r="D102" s="216"/>
      <c r="E102" s="16" t="str">
        <f t="shared" si="6"/>
        <v/>
      </c>
      <c r="F102" s="58" t="str">
        <f t="shared" si="7"/>
        <v/>
      </c>
      <c r="G102" s="349" t="b">
        <f t="shared" si="8"/>
        <v>0</v>
      </c>
      <c r="H102" s="350">
        <f t="shared" si="9"/>
        <v>1</v>
      </c>
    </row>
    <row r="103" spans="1:8">
      <c r="A103" s="37">
        <v>92</v>
      </c>
      <c r="B103" s="6"/>
      <c r="C103" s="6"/>
      <c r="D103" s="216"/>
      <c r="E103" s="16" t="str">
        <f t="shared" si="6"/>
        <v/>
      </c>
      <c r="F103" s="58" t="str">
        <f t="shared" si="7"/>
        <v/>
      </c>
      <c r="G103" s="349" t="b">
        <f t="shared" si="8"/>
        <v>0</v>
      </c>
      <c r="H103" s="350">
        <f t="shared" si="9"/>
        <v>1</v>
      </c>
    </row>
    <row r="104" spans="1:8">
      <c r="A104" s="37">
        <v>93</v>
      </c>
      <c r="B104" s="6"/>
      <c r="C104" s="6"/>
      <c r="D104" s="216"/>
      <c r="E104" s="16" t="str">
        <f t="shared" si="6"/>
        <v/>
      </c>
      <c r="F104" s="58" t="str">
        <f t="shared" si="7"/>
        <v/>
      </c>
      <c r="G104" s="349" t="b">
        <f t="shared" si="8"/>
        <v>0</v>
      </c>
      <c r="H104" s="350">
        <f t="shared" si="9"/>
        <v>1</v>
      </c>
    </row>
    <row r="105" spans="1:8">
      <c r="A105" s="37">
        <v>94</v>
      </c>
      <c r="B105" s="6"/>
      <c r="C105" s="6"/>
      <c r="D105" s="216"/>
      <c r="E105" s="16" t="str">
        <f t="shared" si="6"/>
        <v/>
      </c>
      <c r="F105" s="58" t="str">
        <f t="shared" si="7"/>
        <v/>
      </c>
      <c r="G105" s="349" t="b">
        <f t="shared" si="8"/>
        <v>0</v>
      </c>
      <c r="H105" s="350">
        <f t="shared" si="9"/>
        <v>1</v>
      </c>
    </row>
    <row r="106" spans="1:8">
      <c r="A106" s="37">
        <v>95</v>
      </c>
      <c r="B106" s="6"/>
      <c r="C106" s="6"/>
      <c r="D106" s="216"/>
      <c r="E106" s="16" t="str">
        <f t="shared" si="6"/>
        <v/>
      </c>
      <c r="F106" s="58" t="str">
        <f t="shared" si="7"/>
        <v/>
      </c>
      <c r="G106" s="349" t="b">
        <f t="shared" si="8"/>
        <v>0</v>
      </c>
      <c r="H106" s="350">
        <f t="shared" si="9"/>
        <v>1</v>
      </c>
    </row>
    <row r="107" spans="1:8">
      <c r="A107" s="37">
        <v>96</v>
      </c>
      <c r="B107" s="6"/>
      <c r="C107" s="6"/>
      <c r="D107" s="216"/>
      <c r="E107" s="16" t="str">
        <f t="shared" si="6"/>
        <v/>
      </c>
      <c r="F107" s="58" t="str">
        <f t="shared" si="7"/>
        <v/>
      </c>
      <c r="G107" s="349" t="b">
        <f t="shared" si="8"/>
        <v>0</v>
      </c>
      <c r="H107" s="350">
        <f t="shared" si="9"/>
        <v>1</v>
      </c>
    </row>
    <row r="108" spans="1:8">
      <c r="A108" s="37">
        <v>97</v>
      </c>
      <c r="B108" s="6"/>
      <c r="C108" s="6"/>
      <c r="D108" s="216"/>
      <c r="E108" s="16" t="str">
        <f t="shared" si="6"/>
        <v/>
      </c>
      <c r="F108" s="58" t="str">
        <f t="shared" si="7"/>
        <v/>
      </c>
      <c r="G108" s="349" t="b">
        <f t="shared" si="8"/>
        <v>0</v>
      </c>
      <c r="H108" s="350">
        <f t="shared" si="9"/>
        <v>1</v>
      </c>
    </row>
    <row r="109" spans="1:8">
      <c r="A109" s="37">
        <v>98</v>
      </c>
      <c r="B109" s="6"/>
      <c r="C109" s="6"/>
      <c r="D109" s="216"/>
      <c r="E109" s="16" t="str">
        <f t="shared" si="6"/>
        <v/>
      </c>
      <c r="F109" s="58" t="str">
        <f t="shared" si="7"/>
        <v/>
      </c>
      <c r="G109" s="349" t="b">
        <f t="shared" si="8"/>
        <v>0</v>
      </c>
      <c r="H109" s="350">
        <f t="shared" si="9"/>
        <v>1</v>
      </c>
    </row>
    <row r="110" spans="1:8">
      <c r="A110" s="143">
        <v>99</v>
      </c>
      <c r="B110" s="6"/>
      <c r="C110" s="6"/>
      <c r="D110" s="216"/>
      <c r="E110" s="16" t="str">
        <f t="shared" si="6"/>
        <v/>
      </c>
      <c r="F110" s="58" t="str">
        <f t="shared" si="7"/>
        <v/>
      </c>
      <c r="G110" s="349" t="b">
        <f t="shared" si="8"/>
        <v>0</v>
      </c>
      <c r="H110" s="350">
        <f t="shared" si="9"/>
        <v>1</v>
      </c>
    </row>
    <row r="111" spans="1:8">
      <c r="A111" s="143">
        <v>100</v>
      </c>
      <c r="B111" s="144"/>
      <c r="C111" s="144"/>
      <c r="D111" s="146"/>
      <c r="E111" s="16" t="str">
        <f t="shared" si="6"/>
        <v/>
      </c>
    </row>
    <row r="112" spans="1:8">
      <c r="A112" s="143">
        <v>101</v>
      </c>
      <c r="B112" s="144"/>
      <c r="C112" s="144"/>
      <c r="D112" s="146"/>
      <c r="E112" s="16" t="str">
        <f t="shared" si="6"/>
        <v/>
      </c>
    </row>
    <row r="113" spans="1:17">
      <c r="A113" s="143">
        <v>102</v>
      </c>
      <c r="B113" s="144"/>
      <c r="C113" s="144"/>
      <c r="D113" s="146"/>
      <c r="E113" s="16" t="str">
        <f t="shared" si="6"/>
        <v/>
      </c>
    </row>
    <row r="114" spans="1:17">
      <c r="A114" s="143">
        <v>103</v>
      </c>
      <c r="B114" s="144"/>
      <c r="C114" s="144"/>
      <c r="D114" s="146"/>
      <c r="E114" s="16" t="str">
        <f t="shared" si="6"/>
        <v/>
      </c>
    </row>
    <row r="115" spans="1:17" s="70" customFormat="1">
      <c r="A115" s="143">
        <v>104</v>
      </c>
      <c r="B115" s="144"/>
      <c r="C115" s="144"/>
      <c r="D115" s="146"/>
      <c r="E115" s="16" t="str">
        <f t="shared" si="6"/>
        <v/>
      </c>
      <c r="G115" s="71"/>
      <c r="H115" s="64"/>
      <c r="I115" s="64"/>
      <c r="J115" s="64"/>
      <c r="K115" s="64"/>
      <c r="L115" s="64"/>
      <c r="M115" s="64"/>
      <c r="N115" s="64"/>
      <c r="O115" s="64"/>
      <c r="P115" s="64"/>
      <c r="Q115" s="64"/>
    </row>
    <row r="116" spans="1:17" s="70" customFormat="1">
      <c r="A116" s="143">
        <v>105</v>
      </c>
      <c r="B116" s="144"/>
      <c r="C116" s="144"/>
      <c r="D116" s="146"/>
      <c r="E116" s="16" t="str">
        <f t="shared" si="6"/>
        <v/>
      </c>
      <c r="G116" s="71"/>
      <c r="H116" s="64"/>
      <c r="I116" s="64"/>
      <c r="J116" s="64"/>
      <c r="K116" s="64"/>
      <c r="L116" s="64"/>
      <c r="M116" s="64"/>
      <c r="N116" s="64"/>
      <c r="O116" s="64"/>
      <c r="P116" s="64"/>
      <c r="Q116" s="64"/>
    </row>
    <row r="117" spans="1:17" s="70" customFormat="1">
      <c r="A117" s="143">
        <v>106</v>
      </c>
      <c r="B117" s="144"/>
      <c r="C117" s="144"/>
      <c r="D117" s="146"/>
      <c r="E117" s="16" t="str">
        <f t="shared" si="6"/>
        <v/>
      </c>
      <c r="G117" s="71"/>
      <c r="H117" s="64"/>
      <c r="I117" s="64"/>
      <c r="J117" s="64"/>
      <c r="K117" s="64"/>
      <c r="L117" s="64"/>
      <c r="M117" s="64"/>
      <c r="N117" s="64"/>
      <c r="O117" s="64"/>
      <c r="P117" s="64"/>
      <c r="Q117" s="64"/>
    </row>
    <row r="118" spans="1:17" s="70" customFormat="1">
      <c r="A118" s="143">
        <v>107</v>
      </c>
      <c r="B118" s="144"/>
      <c r="C118" s="144"/>
      <c r="D118" s="146"/>
      <c r="E118" s="16" t="str">
        <f t="shared" si="6"/>
        <v/>
      </c>
      <c r="G118" s="71"/>
      <c r="H118" s="64"/>
      <c r="I118" s="64"/>
      <c r="J118" s="64"/>
      <c r="K118" s="64"/>
      <c r="L118" s="64"/>
      <c r="M118" s="64"/>
      <c r="N118" s="64"/>
      <c r="O118" s="64"/>
      <c r="P118" s="64"/>
      <c r="Q118" s="64"/>
    </row>
    <row r="119" spans="1:17" s="70" customFormat="1">
      <c r="A119" s="143">
        <v>108</v>
      </c>
      <c r="B119" s="144"/>
      <c r="C119" s="144"/>
      <c r="D119" s="146"/>
      <c r="E119" s="16" t="str">
        <f t="shared" si="6"/>
        <v/>
      </c>
      <c r="G119" s="71"/>
      <c r="H119" s="64"/>
      <c r="I119" s="64"/>
      <c r="J119" s="64"/>
      <c r="K119" s="64"/>
      <c r="L119" s="64"/>
      <c r="M119" s="64"/>
      <c r="N119" s="64"/>
      <c r="O119" s="64"/>
      <c r="P119" s="64"/>
      <c r="Q119" s="64"/>
    </row>
    <row r="120" spans="1:17" s="70" customFormat="1">
      <c r="A120" s="143">
        <v>109</v>
      </c>
      <c r="B120" s="144"/>
      <c r="C120" s="144"/>
      <c r="D120" s="146"/>
      <c r="E120" s="16" t="str">
        <f t="shared" si="6"/>
        <v/>
      </c>
      <c r="G120" s="71"/>
      <c r="H120" s="64"/>
      <c r="I120" s="64"/>
      <c r="J120" s="64"/>
      <c r="K120" s="64"/>
      <c r="L120" s="64"/>
      <c r="M120" s="64"/>
      <c r="N120" s="64"/>
      <c r="O120" s="64"/>
      <c r="P120" s="64"/>
      <c r="Q120" s="64"/>
    </row>
    <row r="121" spans="1:17" s="70" customFormat="1">
      <c r="A121" s="143">
        <v>110</v>
      </c>
      <c r="B121" s="144"/>
      <c r="C121" s="144"/>
      <c r="D121" s="146"/>
      <c r="E121" s="16" t="str">
        <f t="shared" si="6"/>
        <v/>
      </c>
      <c r="G121" s="71"/>
      <c r="H121" s="64"/>
      <c r="I121" s="64"/>
      <c r="J121" s="64"/>
      <c r="K121" s="64"/>
      <c r="L121" s="64"/>
      <c r="M121" s="64"/>
      <c r="N121" s="64"/>
      <c r="O121" s="64"/>
      <c r="P121" s="64"/>
      <c r="Q121" s="64"/>
    </row>
    <row r="122" spans="1:17" s="70" customFormat="1">
      <c r="A122" s="143">
        <v>111</v>
      </c>
      <c r="B122" s="144"/>
      <c r="C122" s="144"/>
      <c r="D122" s="146"/>
      <c r="E122" s="16" t="str">
        <f t="shared" si="6"/>
        <v/>
      </c>
      <c r="G122" s="71"/>
      <c r="H122" s="64"/>
      <c r="I122" s="64"/>
      <c r="J122" s="64"/>
      <c r="K122" s="64"/>
      <c r="L122" s="64"/>
      <c r="M122" s="64"/>
      <c r="N122" s="64"/>
      <c r="O122" s="64"/>
      <c r="P122" s="64"/>
      <c r="Q122" s="64"/>
    </row>
    <row r="123" spans="1:17" s="70" customFormat="1">
      <c r="A123" s="143">
        <v>112</v>
      </c>
      <c r="B123" s="144"/>
      <c r="C123" s="144"/>
      <c r="D123" s="146"/>
      <c r="E123" s="16" t="str">
        <f t="shared" si="6"/>
        <v/>
      </c>
      <c r="G123" s="71"/>
      <c r="H123" s="64"/>
      <c r="I123" s="64"/>
      <c r="J123" s="64"/>
      <c r="K123" s="64"/>
      <c r="L123" s="64"/>
      <c r="M123" s="64"/>
      <c r="N123" s="64"/>
      <c r="O123" s="64"/>
      <c r="P123" s="64"/>
      <c r="Q123" s="64"/>
    </row>
    <row r="124" spans="1:17" s="70" customFormat="1">
      <c r="A124" s="143">
        <v>113</v>
      </c>
      <c r="B124" s="144"/>
      <c r="C124" s="144"/>
      <c r="D124" s="146"/>
      <c r="E124" s="16" t="str">
        <f t="shared" si="6"/>
        <v/>
      </c>
      <c r="G124" s="71"/>
      <c r="H124" s="64"/>
      <c r="I124" s="64"/>
      <c r="J124" s="64"/>
      <c r="K124" s="64"/>
      <c r="L124" s="64"/>
      <c r="M124" s="64"/>
      <c r="N124" s="64"/>
      <c r="O124" s="64"/>
      <c r="P124" s="64"/>
      <c r="Q124" s="64"/>
    </row>
    <row r="125" spans="1:17" s="70" customFormat="1">
      <c r="A125" s="143">
        <v>114</v>
      </c>
      <c r="B125" s="144"/>
      <c r="C125" s="144"/>
      <c r="D125" s="146"/>
      <c r="E125" s="16" t="str">
        <f t="shared" si="6"/>
        <v/>
      </c>
      <c r="G125" s="71"/>
      <c r="H125" s="64"/>
      <c r="I125" s="64"/>
      <c r="J125" s="64"/>
      <c r="K125" s="64"/>
      <c r="L125" s="64"/>
      <c r="M125" s="64"/>
      <c r="N125" s="64"/>
      <c r="O125" s="64"/>
      <c r="P125" s="64"/>
      <c r="Q125" s="64"/>
    </row>
    <row r="126" spans="1:17" s="70" customFormat="1">
      <c r="A126" s="143">
        <v>115</v>
      </c>
      <c r="B126" s="144"/>
      <c r="C126" s="144"/>
      <c r="D126" s="146"/>
      <c r="E126" s="16" t="str">
        <f t="shared" si="6"/>
        <v/>
      </c>
      <c r="G126" s="71"/>
      <c r="H126" s="64"/>
      <c r="I126" s="64"/>
      <c r="J126" s="64"/>
      <c r="K126" s="64"/>
      <c r="L126" s="64"/>
      <c r="M126" s="64"/>
      <c r="N126" s="64"/>
      <c r="O126" s="64"/>
      <c r="P126" s="64"/>
      <c r="Q126" s="64"/>
    </row>
    <row r="127" spans="1:17" s="70" customFormat="1">
      <c r="A127" s="143">
        <v>116</v>
      </c>
      <c r="B127" s="144"/>
      <c r="C127" s="144"/>
      <c r="D127" s="146"/>
      <c r="E127" s="16" t="str">
        <f t="shared" si="6"/>
        <v/>
      </c>
      <c r="G127" s="71"/>
      <c r="H127" s="64"/>
      <c r="I127" s="64"/>
      <c r="J127" s="64"/>
      <c r="K127" s="64"/>
      <c r="L127" s="64"/>
      <c r="M127" s="64"/>
      <c r="N127" s="64"/>
      <c r="O127" s="64"/>
      <c r="P127" s="64"/>
      <c r="Q127" s="64"/>
    </row>
    <row r="128" spans="1:17" s="70" customFormat="1">
      <c r="A128" s="143">
        <v>117</v>
      </c>
      <c r="B128" s="144"/>
      <c r="C128" s="144"/>
      <c r="D128" s="146"/>
      <c r="E128" s="16" t="str">
        <f t="shared" si="6"/>
        <v/>
      </c>
      <c r="G128" s="71"/>
      <c r="H128" s="64"/>
      <c r="I128" s="64"/>
      <c r="J128" s="64"/>
      <c r="K128" s="64"/>
      <c r="L128" s="64"/>
      <c r="M128" s="64"/>
      <c r="N128" s="64"/>
      <c r="O128" s="64"/>
      <c r="P128" s="64"/>
      <c r="Q128" s="64"/>
    </row>
    <row r="129" spans="1:17" s="70" customFormat="1">
      <c r="A129" s="143">
        <v>118</v>
      </c>
      <c r="B129" s="144"/>
      <c r="C129" s="144"/>
      <c r="D129" s="146"/>
      <c r="E129" s="16" t="str">
        <f t="shared" si="6"/>
        <v/>
      </c>
      <c r="G129" s="71"/>
      <c r="H129" s="64"/>
      <c r="I129" s="64"/>
      <c r="J129" s="64"/>
      <c r="K129" s="64"/>
      <c r="L129" s="64"/>
      <c r="M129" s="64"/>
      <c r="N129" s="64"/>
      <c r="O129" s="64"/>
      <c r="P129" s="64"/>
      <c r="Q129" s="64"/>
    </row>
    <row r="130" spans="1:17" s="70" customFormat="1">
      <c r="A130" s="143">
        <v>119</v>
      </c>
      <c r="B130" s="144"/>
      <c r="C130" s="144"/>
      <c r="D130" s="146"/>
      <c r="E130" s="16" t="str">
        <f t="shared" si="6"/>
        <v/>
      </c>
      <c r="G130" s="71"/>
      <c r="H130" s="64"/>
      <c r="I130" s="64"/>
      <c r="J130" s="64"/>
      <c r="K130" s="64"/>
      <c r="L130" s="64"/>
      <c r="M130" s="64"/>
      <c r="N130" s="64"/>
      <c r="O130" s="64"/>
      <c r="P130" s="64"/>
      <c r="Q130" s="64"/>
    </row>
    <row r="131" spans="1:17" s="70" customFormat="1">
      <c r="A131" s="143">
        <v>120</v>
      </c>
      <c r="B131" s="144"/>
      <c r="C131" s="144"/>
      <c r="D131" s="146"/>
      <c r="E131" s="16" t="str">
        <f t="shared" si="6"/>
        <v/>
      </c>
      <c r="G131" s="71"/>
      <c r="H131" s="64"/>
      <c r="I131" s="64"/>
      <c r="J131" s="64"/>
      <c r="K131" s="64"/>
      <c r="L131" s="64"/>
      <c r="M131" s="64"/>
      <c r="N131" s="64"/>
      <c r="O131" s="64"/>
      <c r="P131" s="64"/>
      <c r="Q131" s="64"/>
    </row>
    <row r="132" spans="1:17" s="70" customFormat="1">
      <c r="A132" s="143">
        <v>121</v>
      </c>
      <c r="B132" s="144"/>
      <c r="C132" s="144"/>
      <c r="D132" s="146"/>
      <c r="E132" s="16" t="str">
        <f t="shared" si="6"/>
        <v/>
      </c>
      <c r="G132" s="71"/>
      <c r="H132" s="64"/>
      <c r="I132" s="64"/>
      <c r="J132" s="64"/>
      <c r="K132" s="64"/>
      <c r="L132" s="64"/>
      <c r="M132" s="64"/>
      <c r="N132" s="64"/>
      <c r="O132" s="64"/>
      <c r="P132" s="64"/>
      <c r="Q132" s="64"/>
    </row>
    <row r="133" spans="1:17" s="70" customFormat="1">
      <c r="A133" s="143">
        <v>122</v>
      </c>
      <c r="B133" s="144"/>
      <c r="C133" s="144"/>
      <c r="D133" s="146"/>
      <c r="E133" s="16" t="str">
        <f t="shared" si="6"/>
        <v/>
      </c>
      <c r="G133" s="71"/>
      <c r="H133" s="64"/>
      <c r="I133" s="64"/>
      <c r="J133" s="64"/>
      <c r="K133" s="64"/>
      <c r="L133" s="64"/>
      <c r="M133" s="64"/>
      <c r="N133" s="64"/>
      <c r="O133" s="64"/>
      <c r="P133" s="64"/>
      <c r="Q133" s="64"/>
    </row>
    <row r="134" spans="1:17" s="70" customFormat="1">
      <c r="A134" s="143">
        <v>123</v>
      </c>
      <c r="B134" s="144"/>
      <c r="C134" s="144"/>
      <c r="D134" s="146"/>
      <c r="E134" s="16" t="str">
        <f t="shared" si="6"/>
        <v/>
      </c>
      <c r="G134" s="71"/>
      <c r="H134" s="64"/>
      <c r="I134" s="64"/>
      <c r="J134" s="64"/>
      <c r="K134" s="64"/>
      <c r="L134" s="64"/>
      <c r="M134" s="64"/>
      <c r="N134" s="64"/>
      <c r="O134" s="64"/>
      <c r="P134" s="64"/>
      <c r="Q134" s="64"/>
    </row>
    <row r="135" spans="1:17" s="70" customFormat="1">
      <c r="A135" s="143">
        <v>124</v>
      </c>
      <c r="B135" s="144"/>
      <c r="C135" s="144"/>
      <c r="D135" s="146"/>
      <c r="E135" s="16" t="str">
        <f t="shared" si="6"/>
        <v/>
      </c>
      <c r="G135" s="71"/>
      <c r="H135" s="64"/>
      <c r="I135" s="64"/>
      <c r="J135" s="64"/>
      <c r="K135" s="64"/>
      <c r="L135" s="64"/>
      <c r="M135" s="64"/>
      <c r="N135" s="64"/>
      <c r="O135" s="64"/>
      <c r="P135" s="64"/>
      <c r="Q135" s="64"/>
    </row>
    <row r="136" spans="1:17" s="70" customFormat="1">
      <c r="A136" s="143">
        <v>125</v>
      </c>
      <c r="B136" s="144"/>
      <c r="C136" s="144"/>
      <c r="D136" s="146"/>
      <c r="E136" s="16" t="str">
        <f t="shared" si="6"/>
        <v/>
      </c>
      <c r="G136" s="71"/>
      <c r="H136" s="64"/>
      <c r="I136" s="64"/>
      <c r="J136" s="64"/>
      <c r="K136" s="64"/>
      <c r="L136" s="64"/>
      <c r="M136" s="64"/>
      <c r="N136" s="64"/>
      <c r="O136" s="64"/>
      <c r="P136" s="64"/>
      <c r="Q136" s="64"/>
    </row>
    <row r="137" spans="1:17" s="70" customFormat="1">
      <c r="A137" s="143">
        <v>126</v>
      </c>
      <c r="B137" s="144"/>
      <c r="C137" s="144"/>
      <c r="D137" s="146"/>
      <c r="E137" s="16" t="str">
        <f t="shared" si="6"/>
        <v/>
      </c>
      <c r="G137" s="71"/>
      <c r="H137" s="64"/>
      <c r="I137" s="64"/>
      <c r="J137" s="64"/>
      <c r="K137" s="64"/>
      <c r="L137" s="64"/>
      <c r="M137" s="64"/>
      <c r="N137" s="64"/>
      <c r="O137" s="64"/>
      <c r="P137" s="64"/>
      <c r="Q137" s="64"/>
    </row>
    <row r="138" spans="1:17" s="70" customFormat="1">
      <c r="A138" s="143">
        <v>127</v>
      </c>
      <c r="B138" s="144"/>
      <c r="C138" s="144"/>
      <c r="D138" s="146"/>
      <c r="E138" s="16" t="str">
        <f t="shared" si="6"/>
        <v/>
      </c>
      <c r="G138" s="71"/>
      <c r="H138" s="64"/>
      <c r="I138" s="64"/>
      <c r="J138" s="64"/>
      <c r="K138" s="64"/>
      <c r="L138" s="64"/>
      <c r="M138" s="64"/>
      <c r="N138" s="64"/>
      <c r="O138" s="64"/>
      <c r="P138" s="64"/>
      <c r="Q138" s="64"/>
    </row>
    <row r="139" spans="1:17" s="70" customFormat="1">
      <c r="A139" s="143">
        <v>128</v>
      </c>
      <c r="B139" s="144"/>
      <c r="C139" s="144"/>
      <c r="D139" s="146"/>
      <c r="E139" s="16" t="str">
        <f t="shared" si="6"/>
        <v/>
      </c>
      <c r="G139" s="71"/>
      <c r="H139" s="64"/>
      <c r="I139" s="64"/>
      <c r="J139" s="64"/>
      <c r="K139" s="64"/>
      <c r="L139" s="64"/>
      <c r="M139" s="64"/>
      <c r="N139" s="64"/>
      <c r="O139" s="64"/>
      <c r="P139" s="64"/>
      <c r="Q139" s="64"/>
    </row>
    <row r="140" spans="1:17" s="70" customFormat="1">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c r="A141" s="143">
        <v>130</v>
      </c>
      <c r="B141" s="144"/>
      <c r="C141" s="144"/>
      <c r="D141" s="146"/>
      <c r="E141" s="16" t="str">
        <f t="shared" si="10"/>
        <v/>
      </c>
      <c r="G141" s="71"/>
      <c r="H141" s="64"/>
      <c r="I141" s="64"/>
      <c r="J141" s="64"/>
      <c r="K141" s="64"/>
      <c r="L141" s="64"/>
      <c r="M141" s="64"/>
      <c r="N141" s="64"/>
      <c r="O141" s="64"/>
      <c r="P141" s="64"/>
      <c r="Q141" s="64"/>
    </row>
    <row r="142" spans="1:17" s="70" customFormat="1">
      <c r="A142" s="143">
        <v>131</v>
      </c>
      <c r="B142" s="144"/>
      <c r="C142" s="144"/>
      <c r="D142" s="146"/>
      <c r="E142" s="16" t="str">
        <f t="shared" si="10"/>
        <v/>
      </c>
      <c r="G142" s="71"/>
      <c r="H142" s="64"/>
      <c r="I142" s="64"/>
      <c r="J142" s="64"/>
      <c r="K142" s="64"/>
      <c r="L142" s="64"/>
      <c r="M142" s="64"/>
      <c r="N142" s="64"/>
      <c r="O142" s="64"/>
      <c r="P142" s="64"/>
      <c r="Q142" s="64"/>
    </row>
    <row r="143" spans="1:17" s="70" customFormat="1">
      <c r="A143" s="143">
        <v>132</v>
      </c>
      <c r="B143" s="144"/>
      <c r="C143" s="144"/>
      <c r="D143" s="146"/>
      <c r="E143" s="16" t="str">
        <f t="shared" si="10"/>
        <v/>
      </c>
      <c r="G143" s="71"/>
      <c r="H143" s="64"/>
      <c r="I143" s="64"/>
      <c r="J143" s="64"/>
      <c r="K143" s="64"/>
      <c r="L143" s="64"/>
      <c r="M143" s="64"/>
      <c r="N143" s="64"/>
      <c r="O143" s="64"/>
      <c r="P143" s="64"/>
      <c r="Q143" s="64"/>
    </row>
    <row r="144" spans="1:17" s="70" customFormat="1">
      <c r="A144" s="143">
        <v>133</v>
      </c>
      <c r="B144" s="144"/>
      <c r="C144" s="144"/>
      <c r="D144" s="146"/>
      <c r="E144" s="16" t="str">
        <f t="shared" si="10"/>
        <v/>
      </c>
      <c r="G144" s="71"/>
      <c r="H144" s="64"/>
      <c r="I144" s="64"/>
      <c r="J144" s="64"/>
      <c r="K144" s="64"/>
      <c r="L144" s="64"/>
      <c r="M144" s="64"/>
      <c r="N144" s="64"/>
      <c r="O144" s="64"/>
      <c r="P144" s="64"/>
      <c r="Q144" s="64"/>
    </row>
    <row r="145" spans="1:17" s="70" customFormat="1">
      <c r="A145" s="143">
        <v>134</v>
      </c>
      <c r="B145" s="144"/>
      <c r="C145" s="144"/>
      <c r="D145" s="146"/>
      <c r="E145" s="16" t="str">
        <f t="shared" si="10"/>
        <v/>
      </c>
      <c r="G145" s="71"/>
      <c r="H145" s="64"/>
      <c r="I145" s="64"/>
      <c r="J145" s="64"/>
      <c r="K145" s="64"/>
      <c r="L145" s="64"/>
      <c r="M145" s="64"/>
      <c r="N145" s="64"/>
      <c r="O145" s="64"/>
      <c r="P145" s="64"/>
      <c r="Q145" s="64"/>
    </row>
    <row r="146" spans="1:17" s="70" customFormat="1">
      <c r="A146" s="143">
        <v>135</v>
      </c>
      <c r="B146" s="144"/>
      <c r="C146" s="144"/>
      <c r="D146" s="146"/>
      <c r="E146" s="16" t="str">
        <f t="shared" si="10"/>
        <v/>
      </c>
      <c r="G146" s="71"/>
      <c r="H146" s="64"/>
      <c r="I146" s="64"/>
      <c r="J146" s="64"/>
      <c r="K146" s="64"/>
      <c r="L146" s="64"/>
      <c r="M146" s="64"/>
      <c r="N146" s="64"/>
      <c r="O146" s="64"/>
      <c r="P146" s="64"/>
      <c r="Q146" s="64"/>
    </row>
    <row r="147" spans="1:17" s="70" customFormat="1">
      <c r="A147" s="143">
        <v>136</v>
      </c>
      <c r="B147" s="144"/>
      <c r="C147" s="144"/>
      <c r="D147" s="146"/>
      <c r="E147" s="16" t="str">
        <f t="shared" si="10"/>
        <v/>
      </c>
      <c r="G147" s="71"/>
      <c r="H147" s="64"/>
      <c r="I147" s="64"/>
      <c r="J147" s="64"/>
      <c r="K147" s="64"/>
      <c r="L147" s="64"/>
      <c r="M147" s="64"/>
      <c r="N147" s="64"/>
      <c r="O147" s="64"/>
      <c r="P147" s="64"/>
      <c r="Q147" s="64"/>
    </row>
    <row r="148" spans="1:17" s="70" customFormat="1">
      <c r="A148" s="143">
        <v>137</v>
      </c>
      <c r="B148" s="144"/>
      <c r="C148" s="144"/>
      <c r="D148" s="146"/>
      <c r="E148" s="16" t="str">
        <f t="shared" si="10"/>
        <v/>
      </c>
      <c r="G148" s="71"/>
      <c r="H148" s="64"/>
      <c r="I148" s="64"/>
      <c r="J148" s="64"/>
      <c r="K148" s="64"/>
      <c r="L148" s="64"/>
      <c r="M148" s="64"/>
      <c r="N148" s="64"/>
      <c r="O148" s="64"/>
      <c r="P148" s="64"/>
      <c r="Q148" s="64"/>
    </row>
    <row r="149" spans="1:17" s="70" customFormat="1">
      <c r="A149" s="143">
        <v>138</v>
      </c>
      <c r="B149" s="144"/>
      <c r="C149" s="144"/>
      <c r="D149" s="146"/>
      <c r="E149" s="16" t="str">
        <f t="shared" si="10"/>
        <v/>
      </c>
      <c r="G149" s="71"/>
      <c r="H149" s="64"/>
      <c r="I149" s="64"/>
      <c r="J149" s="64"/>
      <c r="K149" s="64"/>
      <c r="L149" s="64"/>
      <c r="M149" s="64"/>
      <c r="N149" s="64"/>
      <c r="O149" s="64"/>
      <c r="P149" s="64"/>
      <c r="Q149" s="64"/>
    </row>
    <row r="150" spans="1:17" s="70" customFormat="1">
      <c r="A150" s="143">
        <v>139</v>
      </c>
      <c r="B150" s="144"/>
      <c r="C150" s="144"/>
      <c r="D150" s="146"/>
      <c r="E150" s="16" t="str">
        <f t="shared" si="10"/>
        <v/>
      </c>
      <c r="G150" s="71"/>
      <c r="H150" s="64"/>
      <c r="I150" s="64"/>
      <c r="J150" s="64"/>
      <c r="K150" s="64"/>
      <c r="L150" s="64"/>
      <c r="M150" s="64"/>
      <c r="N150" s="64"/>
      <c r="O150" s="64"/>
      <c r="P150" s="64"/>
      <c r="Q150" s="64"/>
    </row>
    <row r="151" spans="1:17" s="70" customFormat="1">
      <c r="A151" s="143">
        <v>140</v>
      </c>
      <c r="B151" s="144"/>
      <c r="C151" s="144"/>
      <c r="D151" s="146"/>
      <c r="E151" s="16" t="str">
        <f t="shared" si="10"/>
        <v/>
      </c>
      <c r="G151" s="71"/>
      <c r="H151" s="64"/>
      <c r="I151" s="64"/>
      <c r="J151" s="64"/>
      <c r="K151" s="64"/>
      <c r="L151" s="64"/>
      <c r="M151" s="64"/>
      <c r="N151" s="64"/>
      <c r="O151" s="64"/>
      <c r="P151" s="64"/>
      <c r="Q151" s="64"/>
    </row>
    <row r="152" spans="1:17" s="70" customFormat="1">
      <c r="A152" s="143">
        <v>141</v>
      </c>
      <c r="B152" s="144"/>
      <c r="C152" s="144"/>
      <c r="D152" s="146"/>
      <c r="E152" s="16" t="str">
        <f t="shared" si="10"/>
        <v/>
      </c>
      <c r="G152" s="71"/>
      <c r="H152" s="64"/>
      <c r="I152" s="64"/>
      <c r="J152" s="64"/>
      <c r="K152" s="64"/>
      <c r="L152" s="64"/>
      <c r="M152" s="64"/>
      <c r="N152" s="64"/>
      <c r="O152" s="64"/>
      <c r="P152" s="64"/>
      <c r="Q152" s="64"/>
    </row>
    <row r="153" spans="1:17" s="70" customFormat="1">
      <c r="A153" s="143">
        <v>142</v>
      </c>
      <c r="B153" s="144"/>
      <c r="C153" s="144"/>
      <c r="D153" s="146"/>
      <c r="E153" s="16" t="str">
        <f t="shared" si="10"/>
        <v/>
      </c>
      <c r="G153" s="71"/>
      <c r="H153" s="64"/>
      <c r="I153" s="64"/>
      <c r="J153" s="64"/>
      <c r="K153" s="64"/>
      <c r="L153" s="64"/>
      <c r="M153" s="64"/>
      <c r="N153" s="64"/>
      <c r="O153" s="64"/>
      <c r="P153" s="64"/>
      <c r="Q153" s="64"/>
    </row>
    <row r="154" spans="1:17" s="70" customFormat="1">
      <c r="A154" s="143">
        <v>143</v>
      </c>
      <c r="B154" s="144"/>
      <c r="C154" s="144"/>
      <c r="D154" s="146"/>
      <c r="E154" s="16" t="str">
        <f t="shared" si="10"/>
        <v/>
      </c>
      <c r="G154" s="71"/>
      <c r="H154" s="64"/>
      <c r="I154" s="64"/>
      <c r="J154" s="64"/>
      <c r="K154" s="64"/>
      <c r="L154" s="64"/>
      <c r="M154" s="64"/>
      <c r="N154" s="64"/>
      <c r="O154" s="64"/>
      <c r="P154" s="64"/>
      <c r="Q154" s="64"/>
    </row>
    <row r="155" spans="1:17" s="70" customFormat="1">
      <c r="A155" s="143">
        <v>144</v>
      </c>
      <c r="B155" s="144"/>
      <c r="C155" s="144"/>
      <c r="D155" s="146"/>
      <c r="E155" s="16" t="str">
        <f t="shared" si="10"/>
        <v/>
      </c>
      <c r="G155" s="71"/>
      <c r="H155" s="64"/>
      <c r="I155" s="64"/>
      <c r="J155" s="64"/>
      <c r="K155" s="64"/>
      <c r="L155" s="64"/>
      <c r="M155" s="64"/>
      <c r="N155" s="64"/>
      <c r="O155" s="64"/>
      <c r="P155" s="64"/>
      <c r="Q155" s="64"/>
    </row>
    <row r="156" spans="1:17" s="70" customFormat="1">
      <c r="A156" s="143">
        <v>145</v>
      </c>
      <c r="B156" s="144"/>
      <c r="C156" s="144"/>
      <c r="D156" s="146"/>
      <c r="E156" s="16" t="str">
        <f t="shared" si="10"/>
        <v/>
      </c>
      <c r="G156" s="71"/>
      <c r="H156" s="64"/>
      <c r="I156" s="64"/>
      <c r="J156" s="64"/>
      <c r="K156" s="64"/>
      <c r="L156" s="64"/>
      <c r="M156" s="64"/>
      <c r="N156" s="64"/>
      <c r="O156" s="64"/>
      <c r="P156" s="64"/>
      <c r="Q156" s="64"/>
    </row>
    <row r="157" spans="1:17" s="70" customFormat="1">
      <c r="A157" s="143">
        <v>146</v>
      </c>
      <c r="B157" s="144"/>
      <c r="C157" s="144"/>
      <c r="D157" s="146"/>
      <c r="E157" s="16" t="str">
        <f t="shared" si="10"/>
        <v/>
      </c>
      <c r="G157" s="71"/>
      <c r="H157" s="64"/>
      <c r="I157" s="64"/>
      <c r="J157" s="64"/>
      <c r="K157" s="64"/>
      <c r="L157" s="64"/>
      <c r="M157" s="64"/>
      <c r="N157" s="64"/>
      <c r="O157" s="64"/>
      <c r="P157" s="64"/>
      <c r="Q157" s="64"/>
    </row>
    <row r="158" spans="1:17" s="70" customFormat="1">
      <c r="A158" s="143">
        <v>147</v>
      </c>
      <c r="B158" s="144"/>
      <c r="C158" s="144"/>
      <c r="D158" s="146"/>
      <c r="E158" s="16" t="str">
        <f t="shared" si="10"/>
        <v/>
      </c>
      <c r="G158" s="71"/>
      <c r="H158" s="64"/>
      <c r="I158" s="64"/>
      <c r="J158" s="64"/>
      <c r="K158" s="64"/>
      <c r="L158" s="64"/>
      <c r="M158" s="64"/>
      <c r="N158" s="64"/>
      <c r="O158" s="64"/>
      <c r="P158" s="64"/>
      <c r="Q158" s="64"/>
    </row>
    <row r="159" spans="1:17" s="70" customFormat="1">
      <c r="A159" s="143">
        <v>148</v>
      </c>
      <c r="B159" s="144"/>
      <c r="C159" s="144"/>
      <c r="D159" s="146"/>
      <c r="E159" s="16" t="str">
        <f t="shared" si="10"/>
        <v/>
      </c>
      <c r="G159" s="71"/>
      <c r="H159" s="64"/>
      <c r="I159" s="64"/>
      <c r="J159" s="64"/>
      <c r="K159" s="64"/>
      <c r="L159" s="64"/>
      <c r="M159" s="64"/>
      <c r="N159" s="64"/>
      <c r="O159" s="64"/>
      <c r="P159" s="64"/>
      <c r="Q159" s="64"/>
    </row>
    <row r="160" spans="1:17" s="70" customFormat="1">
      <c r="A160" s="143">
        <v>149</v>
      </c>
      <c r="B160" s="144"/>
      <c r="C160" s="144"/>
      <c r="D160" s="146"/>
      <c r="E160" s="16" t="str">
        <f t="shared" si="10"/>
        <v/>
      </c>
      <c r="G160" s="71"/>
      <c r="H160" s="64"/>
      <c r="I160" s="64"/>
      <c r="J160" s="64"/>
      <c r="K160" s="64"/>
      <c r="L160" s="64"/>
      <c r="M160" s="64"/>
      <c r="N160" s="64"/>
      <c r="O160" s="64"/>
      <c r="P160" s="64"/>
      <c r="Q160" s="64"/>
    </row>
    <row r="161" spans="1:17" s="70" customFormat="1">
      <c r="A161" s="143">
        <v>150</v>
      </c>
      <c r="B161" s="144"/>
      <c r="C161" s="144"/>
      <c r="D161" s="146"/>
      <c r="E161" s="16" t="str">
        <f t="shared" si="10"/>
        <v/>
      </c>
      <c r="G161" s="71"/>
      <c r="H161" s="64"/>
      <c r="I161" s="64"/>
      <c r="J161" s="64"/>
      <c r="K161" s="64"/>
      <c r="L161" s="64"/>
      <c r="M161" s="64"/>
      <c r="N161" s="64"/>
      <c r="O161" s="64"/>
      <c r="P161" s="64"/>
      <c r="Q161" s="64"/>
    </row>
    <row r="162" spans="1:17" s="70" customFormat="1">
      <c r="A162" s="143">
        <v>151</v>
      </c>
      <c r="B162" s="144"/>
      <c r="C162" s="144"/>
      <c r="D162" s="146"/>
      <c r="E162" s="16" t="str">
        <f t="shared" si="10"/>
        <v/>
      </c>
      <c r="G162" s="71"/>
      <c r="H162" s="64"/>
      <c r="I162" s="64"/>
      <c r="J162" s="64"/>
      <c r="K162" s="64"/>
      <c r="L162" s="64"/>
      <c r="M162" s="64"/>
      <c r="N162" s="64"/>
      <c r="O162" s="64"/>
      <c r="P162" s="64"/>
      <c r="Q162" s="64"/>
    </row>
    <row r="163" spans="1:17" s="70" customFormat="1">
      <c r="A163" s="143">
        <v>152</v>
      </c>
      <c r="B163" s="144"/>
      <c r="C163" s="144"/>
      <c r="D163" s="146"/>
      <c r="E163" s="16" t="str">
        <f t="shared" si="10"/>
        <v/>
      </c>
      <c r="G163" s="71"/>
      <c r="H163" s="64"/>
      <c r="I163" s="64"/>
      <c r="J163" s="64"/>
      <c r="K163" s="64"/>
      <c r="L163" s="64"/>
      <c r="M163" s="64"/>
      <c r="N163" s="64"/>
      <c r="O163" s="64"/>
      <c r="P163" s="64"/>
      <c r="Q163" s="64"/>
    </row>
    <row r="164" spans="1:17" s="70" customFormat="1">
      <c r="A164" s="143">
        <v>153</v>
      </c>
      <c r="B164" s="144"/>
      <c r="C164" s="144"/>
      <c r="D164" s="146"/>
      <c r="E164" s="16" t="str">
        <f t="shared" si="10"/>
        <v/>
      </c>
      <c r="G164" s="71"/>
      <c r="H164" s="64"/>
      <c r="I164" s="64"/>
      <c r="J164" s="64"/>
      <c r="K164" s="64"/>
      <c r="L164" s="64"/>
      <c r="M164" s="64"/>
      <c r="N164" s="64"/>
      <c r="O164" s="64"/>
      <c r="P164" s="64"/>
      <c r="Q164" s="64"/>
    </row>
    <row r="165" spans="1:17" s="70" customFormat="1">
      <c r="A165" s="143">
        <v>154</v>
      </c>
      <c r="B165" s="144"/>
      <c r="C165" s="144"/>
      <c r="D165" s="146"/>
      <c r="E165" s="16" t="str">
        <f t="shared" si="10"/>
        <v/>
      </c>
      <c r="G165" s="71"/>
      <c r="H165" s="64"/>
      <c r="I165" s="64"/>
      <c r="J165" s="64"/>
      <c r="K165" s="64"/>
      <c r="L165" s="64"/>
      <c r="M165" s="64"/>
      <c r="N165" s="64"/>
      <c r="O165" s="64"/>
      <c r="P165" s="64"/>
      <c r="Q165" s="64"/>
    </row>
    <row r="166" spans="1:17" s="70" customFormat="1">
      <c r="A166" s="143">
        <v>155</v>
      </c>
      <c r="B166" s="144"/>
      <c r="C166" s="144"/>
      <c r="D166" s="146"/>
      <c r="E166" s="16" t="str">
        <f t="shared" si="10"/>
        <v/>
      </c>
      <c r="G166" s="71"/>
      <c r="H166" s="64"/>
      <c r="I166" s="64"/>
      <c r="J166" s="64"/>
      <c r="K166" s="64"/>
      <c r="L166" s="64"/>
      <c r="M166" s="64"/>
      <c r="N166" s="64"/>
      <c r="O166" s="64"/>
      <c r="P166" s="64"/>
      <c r="Q166" s="64"/>
    </row>
    <row r="167" spans="1:17" s="70" customFormat="1">
      <c r="A167" s="143">
        <v>156</v>
      </c>
      <c r="B167" s="144"/>
      <c r="C167" s="144"/>
      <c r="D167" s="146"/>
      <c r="E167" s="16" t="str">
        <f t="shared" si="10"/>
        <v/>
      </c>
      <c r="G167" s="71"/>
      <c r="H167" s="64"/>
      <c r="I167" s="64"/>
      <c r="J167" s="64"/>
      <c r="K167" s="64"/>
      <c r="L167" s="64"/>
      <c r="M167" s="64"/>
      <c r="N167" s="64"/>
      <c r="O167" s="64"/>
      <c r="P167" s="64"/>
      <c r="Q167" s="64"/>
    </row>
    <row r="168" spans="1:17" s="70" customFormat="1">
      <c r="A168" s="143">
        <v>157</v>
      </c>
      <c r="B168" s="144"/>
      <c r="C168" s="144"/>
      <c r="D168" s="146"/>
      <c r="E168" s="16" t="str">
        <f t="shared" si="10"/>
        <v/>
      </c>
      <c r="G168" s="71"/>
      <c r="H168" s="64"/>
      <c r="I168" s="64"/>
      <c r="J168" s="64"/>
      <c r="K168" s="64"/>
      <c r="L168" s="64"/>
      <c r="M168" s="64"/>
      <c r="N168" s="64"/>
      <c r="O168" s="64"/>
      <c r="P168" s="64"/>
      <c r="Q168" s="64"/>
    </row>
    <row r="169" spans="1:17" s="70" customFormat="1">
      <c r="A169" s="143">
        <v>158</v>
      </c>
      <c r="B169" s="144"/>
      <c r="C169" s="144"/>
      <c r="D169" s="146"/>
      <c r="E169" s="16" t="str">
        <f t="shared" si="10"/>
        <v/>
      </c>
      <c r="G169" s="71"/>
      <c r="H169" s="64"/>
      <c r="I169" s="64"/>
      <c r="J169" s="64"/>
      <c r="K169" s="64"/>
      <c r="L169" s="64"/>
      <c r="M169" s="64"/>
      <c r="N169" s="64"/>
      <c r="O169" s="64"/>
      <c r="P169" s="64"/>
      <c r="Q169" s="64"/>
    </row>
    <row r="170" spans="1:17" s="70" customFormat="1">
      <c r="A170" s="143">
        <v>159</v>
      </c>
      <c r="B170" s="144"/>
      <c r="C170" s="144"/>
      <c r="D170" s="146"/>
      <c r="E170" s="16" t="str">
        <f t="shared" si="10"/>
        <v/>
      </c>
      <c r="G170" s="71"/>
      <c r="H170" s="64"/>
      <c r="I170" s="64"/>
      <c r="J170" s="64"/>
      <c r="K170" s="64"/>
      <c r="L170" s="64"/>
      <c r="M170" s="64"/>
      <c r="N170" s="64"/>
      <c r="O170" s="64"/>
      <c r="P170" s="64"/>
      <c r="Q170" s="64"/>
    </row>
    <row r="171" spans="1:17" s="70" customFormat="1">
      <c r="A171" s="143">
        <v>160</v>
      </c>
      <c r="B171" s="144"/>
      <c r="C171" s="144"/>
      <c r="D171" s="146"/>
      <c r="E171" s="16" t="str">
        <f t="shared" si="10"/>
        <v/>
      </c>
      <c r="G171" s="71"/>
      <c r="H171" s="64"/>
      <c r="I171" s="64"/>
      <c r="J171" s="64"/>
      <c r="K171" s="64"/>
      <c r="L171" s="64"/>
      <c r="M171" s="64"/>
      <c r="N171" s="64"/>
      <c r="O171" s="64"/>
      <c r="P171" s="64"/>
      <c r="Q171" s="64"/>
    </row>
    <row r="172" spans="1:17" s="70" customFormat="1">
      <c r="A172" s="143">
        <v>161</v>
      </c>
      <c r="B172" s="144"/>
      <c r="C172" s="144"/>
      <c r="D172" s="146"/>
      <c r="E172" s="16" t="str">
        <f t="shared" si="10"/>
        <v/>
      </c>
      <c r="G172" s="71"/>
      <c r="H172" s="64"/>
      <c r="I172" s="64"/>
      <c r="J172" s="64"/>
      <c r="K172" s="64"/>
      <c r="L172" s="64"/>
      <c r="M172" s="64"/>
      <c r="N172" s="64"/>
      <c r="O172" s="64"/>
      <c r="P172" s="64"/>
      <c r="Q172" s="64"/>
    </row>
    <row r="173" spans="1:17" s="70" customFormat="1">
      <c r="A173" s="143">
        <v>162</v>
      </c>
      <c r="B173" s="144"/>
      <c r="C173" s="144"/>
      <c r="D173" s="146"/>
      <c r="E173" s="16" t="str">
        <f t="shared" si="10"/>
        <v/>
      </c>
      <c r="G173" s="71"/>
      <c r="H173" s="64"/>
      <c r="I173" s="64"/>
      <c r="J173" s="64"/>
      <c r="K173" s="64"/>
      <c r="L173" s="64"/>
      <c r="M173" s="64"/>
      <c r="N173" s="64"/>
      <c r="O173" s="64"/>
      <c r="P173" s="64"/>
      <c r="Q173" s="64"/>
    </row>
    <row r="174" spans="1:17" s="70" customFormat="1">
      <c r="A174" s="143">
        <v>163</v>
      </c>
      <c r="B174" s="144"/>
      <c r="C174" s="144"/>
      <c r="D174" s="146"/>
      <c r="E174" s="16" t="str">
        <f t="shared" si="10"/>
        <v/>
      </c>
      <c r="G174" s="71"/>
      <c r="H174" s="64"/>
      <c r="I174" s="64"/>
      <c r="J174" s="64"/>
      <c r="K174" s="64"/>
      <c r="L174" s="64"/>
      <c r="M174" s="64"/>
      <c r="N174" s="64"/>
      <c r="O174" s="64"/>
      <c r="P174" s="64"/>
      <c r="Q174" s="64"/>
    </row>
    <row r="175" spans="1:17" s="70" customFormat="1">
      <c r="A175" s="143">
        <v>164</v>
      </c>
      <c r="B175" s="144"/>
      <c r="C175" s="144"/>
      <c r="D175" s="146"/>
      <c r="E175" s="16" t="str">
        <f t="shared" si="10"/>
        <v/>
      </c>
      <c r="G175" s="71"/>
      <c r="H175" s="64"/>
      <c r="I175" s="64"/>
      <c r="J175" s="64"/>
      <c r="K175" s="64"/>
      <c r="L175" s="64"/>
      <c r="M175" s="64"/>
      <c r="N175" s="64"/>
      <c r="O175" s="64"/>
      <c r="P175" s="64"/>
      <c r="Q175" s="64"/>
    </row>
    <row r="176" spans="1:17" s="70" customFormat="1">
      <c r="A176" s="143">
        <v>165</v>
      </c>
      <c r="B176" s="144"/>
      <c r="C176" s="144"/>
      <c r="D176" s="146"/>
      <c r="E176" s="16" t="str">
        <f t="shared" si="10"/>
        <v/>
      </c>
      <c r="G176" s="71"/>
      <c r="H176" s="64"/>
      <c r="I176" s="64"/>
      <c r="J176" s="64"/>
      <c r="K176" s="64"/>
      <c r="L176" s="64"/>
      <c r="M176" s="64"/>
      <c r="N176" s="64"/>
      <c r="O176" s="64"/>
      <c r="P176" s="64"/>
      <c r="Q176" s="64"/>
    </row>
    <row r="177" spans="1:17" s="70" customFormat="1">
      <c r="A177" s="143">
        <v>166</v>
      </c>
      <c r="B177" s="144"/>
      <c r="C177" s="144"/>
      <c r="D177" s="146"/>
      <c r="E177" s="16" t="str">
        <f t="shared" si="10"/>
        <v/>
      </c>
      <c r="G177" s="71"/>
      <c r="H177" s="64"/>
      <c r="I177" s="64"/>
      <c r="J177" s="64"/>
      <c r="K177" s="64"/>
      <c r="L177" s="64"/>
      <c r="M177" s="64"/>
      <c r="N177" s="64"/>
      <c r="O177" s="64"/>
      <c r="P177" s="64"/>
      <c r="Q177" s="64"/>
    </row>
    <row r="178" spans="1:17" s="70" customFormat="1">
      <c r="A178" s="143">
        <v>167</v>
      </c>
      <c r="B178" s="144"/>
      <c r="C178" s="144"/>
      <c r="D178" s="146"/>
      <c r="E178" s="16" t="str">
        <f t="shared" si="10"/>
        <v/>
      </c>
      <c r="G178" s="71"/>
      <c r="H178" s="64"/>
      <c r="I178" s="64"/>
      <c r="J178" s="64"/>
      <c r="K178" s="64"/>
      <c r="L178" s="64"/>
      <c r="M178" s="64"/>
      <c r="N178" s="64"/>
      <c r="O178" s="64"/>
      <c r="P178" s="64"/>
      <c r="Q178" s="64"/>
    </row>
    <row r="179" spans="1:17" s="70" customFormat="1">
      <c r="A179" s="143">
        <v>168</v>
      </c>
      <c r="B179" s="144"/>
      <c r="C179" s="144"/>
      <c r="D179" s="146"/>
      <c r="E179" s="16" t="str">
        <f t="shared" si="10"/>
        <v/>
      </c>
      <c r="G179" s="71"/>
      <c r="H179" s="64"/>
      <c r="I179" s="64"/>
      <c r="J179" s="64"/>
      <c r="K179" s="64"/>
      <c r="L179" s="64"/>
      <c r="M179" s="64"/>
      <c r="N179" s="64"/>
      <c r="O179" s="64"/>
      <c r="P179" s="64"/>
      <c r="Q179" s="64"/>
    </row>
    <row r="180" spans="1:17" s="70" customFormat="1">
      <c r="A180" s="143">
        <v>169</v>
      </c>
      <c r="B180" s="144"/>
      <c r="C180" s="144"/>
      <c r="D180" s="146"/>
      <c r="E180" s="16" t="str">
        <f t="shared" si="10"/>
        <v/>
      </c>
      <c r="G180" s="71"/>
      <c r="H180" s="64"/>
      <c r="I180" s="64"/>
      <c r="J180" s="64"/>
      <c r="K180" s="64"/>
      <c r="L180" s="64"/>
      <c r="M180" s="64"/>
      <c r="N180" s="64"/>
      <c r="O180" s="64"/>
      <c r="P180" s="64"/>
      <c r="Q180" s="64"/>
    </row>
    <row r="181" spans="1:17" s="70" customFormat="1">
      <c r="A181" s="143">
        <v>170</v>
      </c>
      <c r="B181" s="144"/>
      <c r="C181" s="144"/>
      <c r="D181" s="146"/>
      <c r="E181" s="16" t="str">
        <f t="shared" si="10"/>
        <v/>
      </c>
      <c r="G181" s="71"/>
      <c r="H181" s="64"/>
      <c r="I181" s="64"/>
      <c r="J181" s="64"/>
      <c r="K181" s="64"/>
      <c r="L181" s="64"/>
      <c r="M181" s="64"/>
      <c r="N181" s="64"/>
      <c r="O181" s="64"/>
      <c r="P181" s="64"/>
      <c r="Q181" s="64"/>
    </row>
    <row r="182" spans="1:17" s="70" customFormat="1">
      <c r="A182" s="143">
        <v>171</v>
      </c>
      <c r="B182" s="144"/>
      <c r="C182" s="144"/>
      <c r="D182" s="146"/>
      <c r="E182" s="16" t="str">
        <f t="shared" si="10"/>
        <v/>
      </c>
      <c r="G182" s="71"/>
      <c r="H182" s="64"/>
      <c r="I182" s="64"/>
      <c r="J182" s="64"/>
      <c r="K182" s="64"/>
      <c r="L182" s="64"/>
      <c r="M182" s="64"/>
      <c r="N182" s="64"/>
      <c r="O182" s="64"/>
      <c r="P182" s="64"/>
      <c r="Q182" s="64"/>
    </row>
    <row r="183" spans="1:17" s="70" customFormat="1">
      <c r="A183" s="143">
        <v>172</v>
      </c>
      <c r="B183" s="144"/>
      <c r="C183" s="144"/>
      <c r="D183" s="146"/>
      <c r="E183" s="16" t="str">
        <f t="shared" si="10"/>
        <v/>
      </c>
      <c r="G183" s="71"/>
      <c r="H183" s="64"/>
      <c r="I183" s="64"/>
      <c r="J183" s="64"/>
      <c r="K183" s="64"/>
      <c r="L183" s="64"/>
      <c r="M183" s="64"/>
      <c r="N183" s="64"/>
      <c r="O183" s="64"/>
      <c r="P183" s="64"/>
      <c r="Q183" s="64"/>
    </row>
    <row r="184" spans="1:17" s="70" customFormat="1">
      <c r="A184" s="143">
        <v>173</v>
      </c>
      <c r="B184" s="144"/>
      <c r="C184" s="144"/>
      <c r="D184" s="146"/>
      <c r="E184" s="16" t="str">
        <f t="shared" si="10"/>
        <v/>
      </c>
      <c r="G184" s="71"/>
      <c r="H184" s="64"/>
      <c r="I184" s="64"/>
      <c r="J184" s="64"/>
      <c r="K184" s="64"/>
      <c r="L184" s="64"/>
      <c r="M184" s="64"/>
      <c r="N184" s="64"/>
      <c r="O184" s="64"/>
      <c r="P184" s="64"/>
      <c r="Q184" s="64"/>
    </row>
    <row r="185" spans="1:17" s="70" customFormat="1">
      <c r="A185" s="143">
        <v>174</v>
      </c>
      <c r="B185" s="144"/>
      <c r="C185" s="144"/>
      <c r="D185" s="146"/>
      <c r="E185" s="16" t="str">
        <f t="shared" si="10"/>
        <v/>
      </c>
      <c r="G185" s="71"/>
      <c r="H185" s="64"/>
      <c r="I185" s="64"/>
      <c r="J185" s="64"/>
      <c r="K185" s="64"/>
      <c r="L185" s="64"/>
      <c r="M185" s="64"/>
      <c r="N185" s="64"/>
      <c r="O185" s="64"/>
      <c r="P185" s="64"/>
      <c r="Q185" s="64"/>
    </row>
    <row r="186" spans="1:17" s="70" customFormat="1">
      <c r="A186" s="143">
        <v>175</v>
      </c>
      <c r="B186" s="144"/>
      <c r="C186" s="144"/>
      <c r="D186" s="146"/>
      <c r="E186" s="16" t="str">
        <f t="shared" si="10"/>
        <v/>
      </c>
      <c r="G186" s="71"/>
      <c r="H186" s="64"/>
      <c r="I186" s="64"/>
      <c r="J186" s="64"/>
      <c r="K186" s="64"/>
      <c r="L186" s="64"/>
      <c r="M186" s="64"/>
      <c r="N186" s="64"/>
      <c r="O186" s="64"/>
      <c r="P186" s="64"/>
      <c r="Q186" s="64"/>
    </row>
    <row r="187" spans="1:17" s="70" customFormat="1">
      <c r="A187" s="143">
        <v>176</v>
      </c>
      <c r="B187" s="144"/>
      <c r="C187" s="144"/>
      <c r="D187" s="146"/>
      <c r="E187" s="16" t="str">
        <f t="shared" si="10"/>
        <v/>
      </c>
      <c r="G187" s="71"/>
      <c r="H187" s="64"/>
      <c r="I187" s="64"/>
      <c r="J187" s="64"/>
      <c r="K187" s="64"/>
      <c r="L187" s="64"/>
      <c r="M187" s="64"/>
      <c r="N187" s="64"/>
      <c r="O187" s="64"/>
      <c r="P187" s="64"/>
      <c r="Q187" s="64"/>
    </row>
    <row r="188" spans="1:17" s="70" customFormat="1">
      <c r="A188" s="143">
        <v>177</v>
      </c>
      <c r="B188" s="144"/>
      <c r="C188" s="144"/>
      <c r="D188" s="146"/>
      <c r="E188" s="16" t="str">
        <f t="shared" si="10"/>
        <v/>
      </c>
      <c r="G188" s="71"/>
      <c r="H188" s="64"/>
      <c r="I188" s="64"/>
      <c r="J188" s="64"/>
      <c r="K188" s="64"/>
      <c r="L188" s="64"/>
      <c r="M188" s="64"/>
      <c r="N188" s="64"/>
      <c r="O188" s="64"/>
      <c r="P188" s="64"/>
      <c r="Q188" s="64"/>
    </row>
    <row r="189" spans="1:17" s="70" customFormat="1">
      <c r="A189" s="143">
        <v>178</v>
      </c>
      <c r="B189" s="144"/>
      <c r="C189" s="144"/>
      <c r="D189" s="146"/>
      <c r="E189" s="16" t="str">
        <f t="shared" si="10"/>
        <v/>
      </c>
      <c r="G189" s="71"/>
      <c r="H189" s="64"/>
      <c r="I189" s="64"/>
      <c r="J189" s="64"/>
      <c r="K189" s="64"/>
      <c r="L189" s="64"/>
      <c r="M189" s="64"/>
      <c r="N189" s="64"/>
      <c r="O189" s="64"/>
      <c r="P189" s="64"/>
      <c r="Q189" s="64"/>
    </row>
    <row r="190" spans="1:17" s="70" customFormat="1">
      <c r="A190" s="143">
        <v>179</v>
      </c>
      <c r="B190" s="144"/>
      <c r="C190" s="144"/>
      <c r="D190" s="146"/>
      <c r="E190" s="16" t="str">
        <f t="shared" si="10"/>
        <v/>
      </c>
      <c r="G190" s="71"/>
      <c r="H190" s="64"/>
      <c r="I190" s="64"/>
      <c r="J190" s="64"/>
      <c r="K190" s="64"/>
      <c r="L190" s="64"/>
      <c r="M190" s="64"/>
      <c r="N190" s="64"/>
      <c r="O190" s="64"/>
      <c r="P190" s="64"/>
      <c r="Q190" s="64"/>
    </row>
    <row r="191" spans="1:17" s="70" customFormat="1">
      <c r="A191" s="143">
        <v>180</v>
      </c>
      <c r="B191" s="144"/>
      <c r="C191" s="144"/>
      <c r="D191" s="146"/>
      <c r="E191" s="16" t="str">
        <f t="shared" si="10"/>
        <v/>
      </c>
      <c r="G191" s="71"/>
      <c r="H191" s="64"/>
      <c r="I191" s="64"/>
      <c r="J191" s="64"/>
      <c r="K191" s="64"/>
      <c r="L191" s="64"/>
      <c r="M191" s="64"/>
      <c r="N191" s="64"/>
      <c r="O191" s="64"/>
      <c r="P191" s="64"/>
      <c r="Q191" s="64"/>
    </row>
    <row r="192" spans="1:17" s="70" customFormat="1">
      <c r="A192" s="143">
        <v>181</v>
      </c>
      <c r="B192" s="144"/>
      <c r="C192" s="144"/>
      <c r="D192" s="146"/>
      <c r="E192" s="16" t="str">
        <f t="shared" si="10"/>
        <v/>
      </c>
      <c r="G192" s="71"/>
      <c r="H192" s="64"/>
      <c r="I192" s="64"/>
      <c r="J192" s="64"/>
      <c r="K192" s="64"/>
      <c r="L192" s="64"/>
      <c r="M192" s="64"/>
      <c r="N192" s="64"/>
      <c r="O192" s="64"/>
      <c r="P192" s="64"/>
      <c r="Q192" s="64"/>
    </row>
    <row r="193" spans="1:17" s="70" customFormat="1">
      <c r="A193" s="143">
        <v>182</v>
      </c>
      <c r="B193" s="144"/>
      <c r="C193" s="144"/>
      <c r="D193" s="146"/>
      <c r="E193" s="16" t="str">
        <f t="shared" si="10"/>
        <v/>
      </c>
      <c r="G193" s="71"/>
      <c r="H193" s="64"/>
      <c r="I193" s="64"/>
      <c r="J193" s="64"/>
      <c r="K193" s="64"/>
      <c r="L193" s="64"/>
      <c r="M193" s="64"/>
      <c r="N193" s="64"/>
      <c r="O193" s="64"/>
      <c r="P193" s="64"/>
      <c r="Q193" s="64"/>
    </row>
    <row r="194" spans="1:17" s="70" customFormat="1">
      <c r="A194" s="143">
        <v>183</v>
      </c>
      <c r="B194" s="144"/>
      <c r="C194" s="144"/>
      <c r="D194" s="146"/>
      <c r="E194" s="16" t="str">
        <f t="shared" si="10"/>
        <v/>
      </c>
      <c r="G194" s="71"/>
      <c r="H194" s="64"/>
      <c r="I194" s="64"/>
      <c r="J194" s="64"/>
      <c r="K194" s="64"/>
      <c r="L194" s="64"/>
      <c r="M194" s="64"/>
      <c r="N194" s="64"/>
      <c r="O194" s="64"/>
      <c r="P194" s="64"/>
      <c r="Q194" s="64"/>
    </row>
    <row r="195" spans="1:17" s="70" customFormat="1">
      <c r="A195" s="143">
        <v>184</v>
      </c>
      <c r="B195" s="144"/>
      <c r="C195" s="144"/>
      <c r="D195" s="146"/>
      <c r="E195" s="16" t="str">
        <f t="shared" si="10"/>
        <v/>
      </c>
      <c r="G195" s="71"/>
      <c r="H195" s="64"/>
      <c r="I195" s="64"/>
      <c r="J195" s="64"/>
      <c r="K195" s="64"/>
      <c r="L195" s="64"/>
      <c r="M195" s="64"/>
      <c r="N195" s="64"/>
      <c r="O195" s="64"/>
      <c r="P195" s="64"/>
      <c r="Q195" s="64"/>
    </row>
    <row r="196" spans="1:17" s="70" customFormat="1">
      <c r="A196" s="143">
        <v>185</v>
      </c>
      <c r="B196" s="144"/>
      <c r="C196" s="144"/>
      <c r="D196" s="146"/>
      <c r="E196" s="16" t="str">
        <f t="shared" si="10"/>
        <v/>
      </c>
      <c r="G196" s="71"/>
      <c r="H196" s="64"/>
      <c r="I196" s="64"/>
      <c r="J196" s="64"/>
      <c r="K196" s="64"/>
      <c r="L196" s="64"/>
      <c r="M196" s="64"/>
      <c r="N196" s="64"/>
      <c r="O196" s="64"/>
      <c r="P196" s="64"/>
      <c r="Q196" s="64"/>
    </row>
    <row r="197" spans="1:17" s="70" customFormat="1">
      <c r="A197" s="143">
        <v>186</v>
      </c>
      <c r="B197" s="144"/>
      <c r="C197" s="144"/>
      <c r="D197" s="146"/>
      <c r="E197" s="16" t="str">
        <f t="shared" si="10"/>
        <v/>
      </c>
      <c r="G197" s="71"/>
      <c r="H197" s="64"/>
      <c r="I197" s="64"/>
      <c r="J197" s="64"/>
      <c r="K197" s="64"/>
      <c r="L197" s="64"/>
      <c r="M197" s="64"/>
      <c r="N197" s="64"/>
      <c r="O197" s="64"/>
      <c r="P197" s="64"/>
      <c r="Q197" s="64"/>
    </row>
    <row r="198" spans="1:17" s="70" customFormat="1">
      <c r="A198" s="143">
        <v>187</v>
      </c>
      <c r="B198" s="144"/>
      <c r="C198" s="144"/>
      <c r="D198" s="146"/>
      <c r="E198" s="16" t="str">
        <f t="shared" si="10"/>
        <v/>
      </c>
      <c r="G198" s="71"/>
      <c r="H198" s="64"/>
      <c r="I198" s="64"/>
      <c r="J198" s="64"/>
      <c r="K198" s="64"/>
      <c r="L198" s="64"/>
      <c r="M198" s="64"/>
      <c r="N198" s="64"/>
      <c r="O198" s="64"/>
      <c r="P198" s="64"/>
      <c r="Q198" s="64"/>
    </row>
    <row r="199" spans="1:17" s="70" customFormat="1">
      <c r="A199" s="143">
        <v>188</v>
      </c>
      <c r="B199" s="144"/>
      <c r="C199" s="144"/>
      <c r="D199" s="146"/>
      <c r="E199" s="16" t="str">
        <f t="shared" si="10"/>
        <v/>
      </c>
      <c r="G199" s="71"/>
      <c r="H199" s="64"/>
      <c r="I199" s="64"/>
      <c r="J199" s="64"/>
      <c r="K199" s="64"/>
      <c r="L199" s="64"/>
      <c r="M199" s="64"/>
      <c r="N199" s="64"/>
      <c r="O199" s="64"/>
      <c r="P199" s="64"/>
      <c r="Q199" s="64"/>
    </row>
    <row r="200" spans="1:17" s="70" customFormat="1">
      <c r="A200" s="143">
        <v>189</v>
      </c>
      <c r="B200" s="144"/>
      <c r="C200" s="144"/>
      <c r="D200" s="146"/>
      <c r="E200" s="16" t="str">
        <f t="shared" si="10"/>
        <v/>
      </c>
      <c r="G200" s="71"/>
      <c r="H200" s="64"/>
      <c r="I200" s="64"/>
      <c r="J200" s="64"/>
      <c r="K200" s="64"/>
      <c r="L200" s="64"/>
      <c r="M200" s="64"/>
      <c r="N200" s="64"/>
      <c r="O200" s="64"/>
      <c r="P200" s="64"/>
      <c r="Q200" s="64"/>
    </row>
    <row r="201" spans="1:17" s="70" customFormat="1">
      <c r="A201" s="143">
        <v>190</v>
      </c>
      <c r="B201" s="144"/>
      <c r="C201" s="144"/>
      <c r="D201" s="146"/>
      <c r="E201" s="16" t="str">
        <f t="shared" si="10"/>
        <v/>
      </c>
      <c r="G201" s="71"/>
      <c r="H201" s="64"/>
      <c r="I201" s="64"/>
      <c r="J201" s="64"/>
      <c r="K201" s="64"/>
      <c r="L201" s="64"/>
      <c r="M201" s="64"/>
      <c r="N201" s="64"/>
      <c r="O201" s="64"/>
      <c r="P201" s="64"/>
      <c r="Q201" s="64"/>
    </row>
    <row r="202" spans="1:17" s="70" customFormat="1">
      <c r="A202" s="143">
        <v>191</v>
      </c>
      <c r="B202" s="144"/>
      <c r="C202" s="144"/>
      <c r="D202" s="146"/>
      <c r="E202" s="16" t="str">
        <f t="shared" si="10"/>
        <v/>
      </c>
      <c r="G202" s="71"/>
      <c r="H202" s="64"/>
      <c r="I202" s="64"/>
      <c r="J202" s="64"/>
      <c r="K202" s="64"/>
      <c r="L202" s="64"/>
      <c r="M202" s="64"/>
      <c r="N202" s="64"/>
      <c r="O202" s="64"/>
      <c r="P202" s="64"/>
      <c r="Q202" s="64"/>
    </row>
    <row r="203" spans="1:17" s="70" customFormat="1">
      <c r="A203" s="143">
        <v>192</v>
      </c>
      <c r="B203" s="144"/>
      <c r="C203" s="144"/>
      <c r="D203" s="146"/>
      <c r="E203" s="16" t="str">
        <f t="shared" si="10"/>
        <v/>
      </c>
      <c r="G203" s="71"/>
      <c r="H203" s="64"/>
      <c r="I203" s="64"/>
      <c r="J203" s="64"/>
      <c r="K203" s="64"/>
      <c r="L203" s="64"/>
      <c r="M203" s="64"/>
      <c r="N203" s="64"/>
      <c r="O203" s="64"/>
      <c r="P203" s="64"/>
      <c r="Q203" s="64"/>
    </row>
    <row r="204" spans="1:17" s="70" customFormat="1">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c r="A205" s="143">
        <v>194</v>
      </c>
      <c r="B205" s="144"/>
      <c r="C205" s="144"/>
      <c r="D205" s="146"/>
      <c r="E205" s="16" t="str">
        <f t="shared" si="11"/>
        <v/>
      </c>
      <c r="G205" s="71"/>
      <c r="H205" s="64"/>
      <c r="I205" s="64"/>
      <c r="J205" s="64"/>
      <c r="K205" s="64"/>
      <c r="L205" s="64"/>
      <c r="M205" s="64"/>
      <c r="N205" s="64"/>
      <c r="O205" s="64"/>
      <c r="P205" s="64"/>
      <c r="Q205" s="64"/>
    </row>
    <row r="206" spans="1:17" s="70" customFormat="1">
      <c r="A206" s="143">
        <v>195</v>
      </c>
      <c r="B206" s="144"/>
      <c r="C206" s="144"/>
      <c r="D206" s="146"/>
      <c r="E206" s="16" t="str">
        <f t="shared" si="11"/>
        <v/>
      </c>
      <c r="G206" s="71"/>
      <c r="H206" s="64"/>
      <c r="I206" s="64"/>
      <c r="J206" s="64"/>
      <c r="K206" s="64"/>
      <c r="L206" s="64"/>
      <c r="M206" s="64"/>
      <c r="N206" s="64"/>
      <c r="O206" s="64"/>
      <c r="P206" s="64"/>
      <c r="Q206" s="64"/>
    </row>
    <row r="207" spans="1:17" s="70" customFormat="1">
      <c r="A207" s="143">
        <v>196</v>
      </c>
      <c r="B207" s="144"/>
      <c r="C207" s="144"/>
      <c r="D207" s="146"/>
      <c r="E207" s="16" t="str">
        <f t="shared" si="11"/>
        <v/>
      </c>
      <c r="G207" s="71"/>
      <c r="H207" s="64"/>
      <c r="I207" s="64"/>
      <c r="J207" s="64"/>
      <c r="K207" s="64"/>
      <c r="L207" s="64"/>
      <c r="M207" s="64"/>
      <c r="N207" s="64"/>
      <c r="O207" s="64"/>
      <c r="P207" s="64"/>
      <c r="Q207" s="64"/>
    </row>
    <row r="208" spans="1:17" s="70" customFormat="1">
      <c r="A208" s="143">
        <v>197</v>
      </c>
      <c r="B208" s="144"/>
      <c r="C208" s="144"/>
      <c r="D208" s="146"/>
      <c r="E208" s="16" t="str">
        <f t="shared" si="11"/>
        <v/>
      </c>
      <c r="G208" s="71"/>
      <c r="H208" s="64"/>
      <c r="I208" s="64"/>
      <c r="J208" s="64"/>
      <c r="K208" s="64"/>
      <c r="L208" s="64"/>
      <c r="M208" s="64"/>
      <c r="N208" s="64"/>
      <c r="O208" s="64"/>
      <c r="P208" s="64"/>
      <c r="Q208" s="64"/>
    </row>
    <row r="209" spans="1:17" s="70" customFormat="1">
      <c r="A209" s="143">
        <v>198</v>
      </c>
      <c r="B209" s="144"/>
      <c r="C209" s="144"/>
      <c r="D209" s="146"/>
      <c r="E209" s="16" t="str">
        <f t="shared" si="11"/>
        <v/>
      </c>
      <c r="G209" s="71"/>
      <c r="H209" s="64"/>
      <c r="I209" s="64"/>
      <c r="J209" s="64"/>
      <c r="K209" s="64"/>
      <c r="L209" s="64"/>
      <c r="M209" s="64"/>
      <c r="N209" s="64"/>
      <c r="O209" s="64"/>
      <c r="P209" s="64"/>
      <c r="Q209" s="64"/>
    </row>
    <row r="210" spans="1:17" s="70" customFormat="1">
      <c r="A210" s="143">
        <v>199</v>
      </c>
      <c r="B210" s="144"/>
      <c r="C210" s="144"/>
      <c r="D210" s="146"/>
      <c r="E210" s="16" t="str">
        <f t="shared" si="11"/>
        <v/>
      </c>
      <c r="G210" s="71"/>
      <c r="H210" s="64"/>
      <c r="I210" s="64"/>
      <c r="J210" s="64"/>
      <c r="K210" s="64"/>
      <c r="L210" s="64"/>
      <c r="M210" s="64"/>
      <c r="N210" s="64"/>
      <c r="O210" s="64"/>
      <c r="P210" s="64"/>
      <c r="Q210" s="64"/>
    </row>
    <row r="211" spans="1:17" s="70" customFormat="1">
      <c r="A211" s="143">
        <v>200</v>
      </c>
      <c r="B211" s="144"/>
      <c r="C211" s="144"/>
      <c r="D211" s="146"/>
      <c r="E211" s="16" t="str">
        <f t="shared" si="11"/>
        <v/>
      </c>
      <c r="G211" s="71"/>
      <c r="H211" s="64"/>
      <c r="I211" s="64"/>
      <c r="J211" s="64"/>
      <c r="K211" s="64"/>
      <c r="L211" s="64"/>
      <c r="M211" s="64"/>
      <c r="N211" s="64"/>
      <c r="O211" s="64"/>
      <c r="P211" s="64"/>
      <c r="Q211" s="64"/>
    </row>
    <row r="212" spans="1:17" s="70" customFormat="1">
      <c r="A212" s="143">
        <v>201</v>
      </c>
      <c r="B212" s="144"/>
      <c r="C212" s="144"/>
      <c r="D212" s="146"/>
      <c r="E212" s="16" t="str">
        <f t="shared" si="11"/>
        <v/>
      </c>
      <c r="G212" s="71"/>
      <c r="H212" s="64"/>
      <c r="I212" s="64"/>
      <c r="J212" s="64"/>
      <c r="K212" s="64"/>
      <c r="L212" s="64"/>
      <c r="M212" s="64"/>
      <c r="N212" s="64"/>
      <c r="O212" s="64"/>
      <c r="P212" s="64"/>
      <c r="Q212" s="64"/>
    </row>
    <row r="213" spans="1:17" s="70" customFormat="1">
      <c r="A213" s="143">
        <v>202</v>
      </c>
      <c r="B213" s="144"/>
      <c r="C213" s="144"/>
      <c r="D213" s="146"/>
      <c r="E213" s="16" t="str">
        <f t="shared" si="11"/>
        <v/>
      </c>
      <c r="G213" s="71"/>
      <c r="H213" s="64"/>
      <c r="I213" s="64"/>
      <c r="J213" s="64"/>
      <c r="K213" s="64"/>
      <c r="L213" s="64"/>
      <c r="M213" s="64"/>
      <c r="N213" s="64"/>
      <c r="O213" s="64"/>
      <c r="P213" s="64"/>
      <c r="Q213" s="64"/>
    </row>
    <row r="214" spans="1:17" s="70" customFormat="1">
      <c r="A214" s="143">
        <v>203</v>
      </c>
      <c r="B214" s="144"/>
      <c r="C214" s="144"/>
      <c r="D214" s="146"/>
      <c r="E214" s="16" t="str">
        <f t="shared" si="11"/>
        <v/>
      </c>
      <c r="G214" s="71"/>
      <c r="H214" s="64"/>
      <c r="I214" s="64"/>
      <c r="J214" s="64"/>
      <c r="K214" s="64"/>
      <c r="L214" s="64"/>
      <c r="M214" s="64"/>
      <c r="N214" s="64"/>
      <c r="O214" s="64"/>
      <c r="P214" s="64"/>
      <c r="Q214" s="64"/>
    </row>
    <row r="215" spans="1:17" s="70" customFormat="1">
      <c r="A215" s="143">
        <v>204</v>
      </c>
      <c r="B215" s="144"/>
      <c r="C215" s="144"/>
      <c r="D215" s="146"/>
      <c r="E215" s="16" t="str">
        <f t="shared" si="11"/>
        <v/>
      </c>
      <c r="G215" s="71"/>
      <c r="H215" s="64"/>
      <c r="I215" s="64"/>
      <c r="J215" s="64"/>
      <c r="K215" s="64"/>
      <c r="L215" s="64"/>
      <c r="M215" s="64"/>
      <c r="N215" s="64"/>
      <c r="O215" s="64"/>
      <c r="P215" s="64"/>
      <c r="Q215" s="64"/>
    </row>
    <row r="216" spans="1:17" s="70" customFormat="1">
      <c r="A216" s="143">
        <v>205</v>
      </c>
      <c r="B216" s="144"/>
      <c r="C216" s="144"/>
      <c r="D216" s="146"/>
      <c r="E216" s="16" t="str">
        <f t="shared" si="11"/>
        <v/>
      </c>
      <c r="G216" s="71"/>
      <c r="H216" s="64"/>
      <c r="I216" s="64"/>
      <c r="J216" s="64"/>
      <c r="K216" s="64"/>
      <c r="L216" s="64"/>
      <c r="M216" s="64"/>
      <c r="N216" s="64"/>
      <c r="O216" s="64"/>
      <c r="P216" s="64"/>
      <c r="Q216" s="64"/>
    </row>
    <row r="217" spans="1:17" s="70" customFormat="1">
      <c r="A217" s="143">
        <v>206</v>
      </c>
      <c r="B217" s="144"/>
      <c r="C217" s="144"/>
      <c r="D217" s="146"/>
      <c r="E217" s="16" t="str">
        <f t="shared" si="11"/>
        <v/>
      </c>
      <c r="G217" s="71"/>
      <c r="H217" s="64"/>
      <c r="I217" s="64"/>
      <c r="J217" s="64"/>
      <c r="K217" s="64"/>
      <c r="L217" s="64"/>
      <c r="M217" s="64"/>
      <c r="N217" s="64"/>
      <c r="O217" s="64"/>
      <c r="P217" s="64"/>
      <c r="Q217" s="64"/>
    </row>
    <row r="218" spans="1:17" s="70" customFormat="1">
      <c r="A218" s="143">
        <v>207</v>
      </c>
      <c r="B218" s="144"/>
      <c r="C218" s="144"/>
      <c r="D218" s="146"/>
      <c r="E218" s="16" t="str">
        <f t="shared" si="11"/>
        <v/>
      </c>
      <c r="G218" s="71"/>
      <c r="H218" s="64"/>
      <c r="I218" s="64"/>
      <c r="J218" s="64"/>
      <c r="K218" s="64"/>
      <c r="L218" s="64"/>
      <c r="M218" s="64"/>
      <c r="N218" s="64"/>
      <c r="O218" s="64"/>
      <c r="P218" s="64"/>
      <c r="Q218" s="64"/>
    </row>
    <row r="219" spans="1:17" s="70" customFormat="1">
      <c r="A219" s="143">
        <v>208</v>
      </c>
      <c r="B219" s="144"/>
      <c r="C219" s="144"/>
      <c r="D219" s="146"/>
      <c r="E219" s="16" t="str">
        <f t="shared" si="11"/>
        <v/>
      </c>
      <c r="G219" s="71"/>
      <c r="H219" s="64"/>
      <c r="I219" s="64"/>
      <c r="J219" s="64"/>
      <c r="K219" s="64"/>
      <c r="L219" s="64"/>
      <c r="M219" s="64"/>
      <c r="N219" s="64"/>
      <c r="O219" s="64"/>
      <c r="P219" s="64"/>
      <c r="Q219" s="64"/>
    </row>
    <row r="220" spans="1:17" s="70" customFormat="1">
      <c r="A220" s="143">
        <v>209</v>
      </c>
      <c r="B220" s="144"/>
      <c r="C220" s="144"/>
      <c r="D220" s="146"/>
      <c r="E220" s="16" t="str">
        <f t="shared" si="11"/>
        <v/>
      </c>
      <c r="G220" s="71"/>
      <c r="H220" s="64"/>
      <c r="I220" s="64"/>
      <c r="J220" s="64"/>
      <c r="K220" s="64"/>
      <c r="L220" s="64"/>
      <c r="M220" s="64"/>
      <c r="N220" s="64"/>
      <c r="O220" s="64"/>
      <c r="P220" s="64"/>
      <c r="Q220" s="64"/>
    </row>
    <row r="221" spans="1:17" s="70" customFormat="1">
      <c r="A221" s="143">
        <v>210</v>
      </c>
      <c r="B221" s="144"/>
      <c r="C221" s="144"/>
      <c r="D221" s="146"/>
      <c r="E221" s="16" t="str">
        <f t="shared" si="11"/>
        <v/>
      </c>
      <c r="G221" s="71"/>
      <c r="H221" s="64"/>
      <c r="I221" s="64"/>
      <c r="J221" s="64"/>
      <c r="K221" s="64"/>
      <c r="L221" s="64"/>
      <c r="M221" s="64"/>
      <c r="N221" s="64"/>
      <c r="O221" s="64"/>
      <c r="P221" s="64"/>
      <c r="Q221" s="64"/>
    </row>
    <row r="222" spans="1:17" s="70" customFormat="1">
      <c r="A222" s="143">
        <v>211</v>
      </c>
      <c r="B222" s="144"/>
      <c r="C222" s="144"/>
      <c r="D222" s="146"/>
      <c r="E222" s="16" t="str">
        <f t="shared" si="11"/>
        <v/>
      </c>
      <c r="G222" s="71"/>
      <c r="H222" s="64"/>
      <c r="I222" s="64"/>
      <c r="J222" s="64"/>
      <c r="K222" s="64"/>
      <c r="L222" s="64"/>
      <c r="M222" s="64"/>
      <c r="N222" s="64"/>
      <c r="O222" s="64"/>
      <c r="P222" s="64"/>
      <c r="Q222" s="64"/>
    </row>
    <row r="223" spans="1:17" s="70" customFormat="1">
      <c r="A223" s="143">
        <v>212</v>
      </c>
      <c r="B223" s="144"/>
      <c r="C223" s="144"/>
      <c r="D223" s="146"/>
      <c r="E223" s="16" t="str">
        <f t="shared" si="11"/>
        <v/>
      </c>
      <c r="G223" s="71"/>
      <c r="H223" s="64"/>
      <c r="I223" s="64"/>
      <c r="J223" s="64"/>
      <c r="K223" s="64"/>
      <c r="L223" s="64"/>
      <c r="M223" s="64"/>
      <c r="N223" s="64"/>
      <c r="O223" s="64"/>
      <c r="P223" s="64"/>
      <c r="Q223" s="64"/>
    </row>
    <row r="224" spans="1:17" s="70" customFormat="1">
      <c r="A224" s="143">
        <v>213</v>
      </c>
      <c r="B224" s="144"/>
      <c r="C224" s="144"/>
      <c r="D224" s="146"/>
      <c r="E224" s="16" t="str">
        <f t="shared" si="11"/>
        <v/>
      </c>
      <c r="G224" s="71"/>
      <c r="H224" s="64"/>
      <c r="I224" s="64"/>
      <c r="J224" s="64"/>
      <c r="K224" s="64"/>
      <c r="L224" s="64"/>
      <c r="M224" s="64"/>
      <c r="N224" s="64"/>
      <c r="O224" s="64"/>
      <c r="P224" s="64"/>
      <c r="Q224" s="64"/>
    </row>
    <row r="225" spans="1:17" s="70" customFormat="1">
      <c r="A225" s="143">
        <v>214</v>
      </c>
      <c r="B225" s="144"/>
      <c r="C225" s="144"/>
      <c r="D225" s="146"/>
      <c r="E225" s="16" t="str">
        <f t="shared" si="11"/>
        <v/>
      </c>
      <c r="G225" s="71"/>
      <c r="H225" s="64"/>
      <c r="I225" s="64"/>
      <c r="J225" s="64"/>
      <c r="K225" s="64"/>
      <c r="L225" s="64"/>
      <c r="M225" s="64"/>
      <c r="N225" s="64"/>
      <c r="O225" s="64"/>
      <c r="P225" s="64"/>
      <c r="Q225" s="64"/>
    </row>
    <row r="226" spans="1:17" s="70" customFormat="1">
      <c r="A226" s="143">
        <v>215</v>
      </c>
      <c r="B226" s="144"/>
      <c r="C226" s="144"/>
      <c r="D226" s="146"/>
      <c r="E226" s="16" t="str">
        <f t="shared" si="11"/>
        <v/>
      </c>
      <c r="G226" s="71"/>
      <c r="H226" s="64"/>
      <c r="I226" s="64"/>
      <c r="J226" s="64"/>
      <c r="K226" s="64"/>
      <c r="L226" s="64"/>
      <c r="M226" s="64"/>
      <c r="N226" s="64"/>
      <c r="O226" s="64"/>
      <c r="P226" s="64"/>
      <c r="Q226" s="64"/>
    </row>
    <row r="227" spans="1:17" s="70" customFormat="1">
      <c r="A227" s="143">
        <v>216</v>
      </c>
      <c r="B227" s="144"/>
      <c r="C227" s="144"/>
      <c r="D227" s="146"/>
      <c r="E227" s="16" t="str">
        <f t="shared" si="11"/>
        <v/>
      </c>
      <c r="G227" s="71"/>
      <c r="H227" s="64"/>
      <c r="I227" s="64"/>
      <c r="J227" s="64"/>
      <c r="K227" s="64"/>
      <c r="L227" s="64"/>
      <c r="M227" s="64"/>
      <c r="N227" s="64"/>
      <c r="O227" s="64"/>
      <c r="P227" s="64"/>
      <c r="Q227" s="64"/>
    </row>
    <row r="228" spans="1:17" s="70" customFormat="1">
      <c r="A228" s="143">
        <v>217</v>
      </c>
      <c r="B228" s="144"/>
      <c r="C228" s="144"/>
      <c r="D228" s="146"/>
      <c r="E228" s="16" t="str">
        <f t="shared" si="11"/>
        <v/>
      </c>
      <c r="G228" s="71"/>
      <c r="H228" s="64"/>
      <c r="I228" s="64"/>
      <c r="J228" s="64"/>
      <c r="K228" s="64"/>
      <c r="L228" s="64"/>
      <c r="M228" s="64"/>
      <c r="N228" s="64"/>
      <c r="O228" s="64"/>
      <c r="P228" s="64"/>
      <c r="Q228" s="64"/>
    </row>
    <row r="229" spans="1:17" s="70" customFormat="1">
      <c r="A229" s="143">
        <v>218</v>
      </c>
      <c r="B229" s="144"/>
      <c r="C229" s="144"/>
      <c r="D229" s="146"/>
      <c r="E229" s="16" t="str">
        <f t="shared" si="11"/>
        <v/>
      </c>
      <c r="G229" s="71"/>
      <c r="H229" s="64"/>
      <c r="I229" s="64"/>
      <c r="J229" s="64"/>
      <c r="K229" s="64"/>
      <c r="L229" s="64"/>
      <c r="M229" s="64"/>
      <c r="N229" s="64"/>
      <c r="O229" s="64"/>
      <c r="P229" s="64"/>
      <c r="Q229" s="64"/>
    </row>
    <row r="230" spans="1:17" s="70" customFormat="1">
      <c r="A230" s="143">
        <v>219</v>
      </c>
      <c r="B230" s="144"/>
      <c r="C230" s="144"/>
      <c r="D230" s="146"/>
      <c r="E230" s="16" t="str">
        <f t="shared" si="11"/>
        <v/>
      </c>
      <c r="G230" s="71"/>
      <c r="H230" s="64"/>
      <c r="I230" s="64"/>
      <c r="J230" s="64"/>
      <c r="K230" s="64"/>
      <c r="L230" s="64"/>
      <c r="M230" s="64"/>
      <c r="N230" s="64"/>
      <c r="O230" s="64"/>
      <c r="P230" s="64"/>
      <c r="Q230" s="64"/>
    </row>
    <row r="231" spans="1:17" s="70" customFormat="1">
      <c r="A231" s="143">
        <v>220</v>
      </c>
      <c r="B231" s="144"/>
      <c r="C231" s="144"/>
      <c r="D231" s="146"/>
      <c r="E231" s="16" t="str">
        <f t="shared" si="11"/>
        <v/>
      </c>
      <c r="G231" s="71"/>
      <c r="H231" s="64"/>
      <c r="I231" s="64"/>
      <c r="J231" s="64"/>
      <c r="K231" s="64"/>
      <c r="L231" s="64"/>
      <c r="M231" s="64"/>
      <c r="N231" s="64"/>
      <c r="O231" s="64"/>
      <c r="P231" s="64"/>
      <c r="Q231" s="64"/>
    </row>
    <row r="232" spans="1:17" s="70" customFormat="1">
      <c r="A232" s="143">
        <v>221</v>
      </c>
      <c r="B232" s="144"/>
      <c r="C232" s="144"/>
      <c r="D232" s="146"/>
      <c r="E232" s="16" t="str">
        <f t="shared" si="11"/>
        <v/>
      </c>
      <c r="G232" s="71"/>
      <c r="H232" s="64"/>
      <c r="I232" s="64"/>
      <c r="J232" s="64"/>
      <c r="K232" s="64"/>
      <c r="L232" s="64"/>
      <c r="M232" s="64"/>
      <c r="N232" s="64"/>
      <c r="O232" s="64"/>
      <c r="P232" s="64"/>
      <c r="Q232" s="64"/>
    </row>
    <row r="233" spans="1:17" s="70" customFormat="1">
      <c r="A233" s="143">
        <v>222</v>
      </c>
      <c r="B233" s="144"/>
      <c r="C233" s="144"/>
      <c r="D233" s="146"/>
      <c r="E233" s="16" t="str">
        <f t="shared" si="11"/>
        <v/>
      </c>
      <c r="G233" s="71"/>
      <c r="H233" s="64"/>
      <c r="I233" s="64"/>
      <c r="J233" s="64"/>
      <c r="K233" s="64"/>
      <c r="L233" s="64"/>
      <c r="M233" s="64"/>
      <c r="N233" s="64"/>
      <c r="O233" s="64"/>
      <c r="P233" s="64"/>
      <c r="Q233" s="64"/>
    </row>
    <row r="234" spans="1:17" s="70" customFormat="1">
      <c r="A234" s="143">
        <v>223</v>
      </c>
      <c r="B234" s="144"/>
      <c r="C234" s="144"/>
      <c r="D234" s="146"/>
      <c r="E234" s="16" t="str">
        <f t="shared" si="11"/>
        <v/>
      </c>
      <c r="G234" s="71"/>
      <c r="H234" s="64"/>
      <c r="I234" s="64"/>
      <c r="J234" s="64"/>
      <c r="K234" s="64"/>
      <c r="L234" s="64"/>
      <c r="M234" s="64"/>
      <c r="N234" s="64"/>
      <c r="O234" s="64"/>
      <c r="P234" s="64"/>
      <c r="Q234" s="64"/>
    </row>
    <row r="235" spans="1:17" s="70" customFormat="1">
      <c r="A235" s="143">
        <v>224</v>
      </c>
      <c r="B235" s="144"/>
      <c r="C235" s="144"/>
      <c r="D235" s="146"/>
      <c r="E235" s="16" t="str">
        <f t="shared" si="11"/>
        <v/>
      </c>
      <c r="G235" s="71"/>
      <c r="H235" s="64"/>
      <c r="I235" s="64"/>
      <c r="J235" s="64"/>
      <c r="K235" s="64"/>
      <c r="L235" s="64"/>
      <c r="M235" s="64"/>
      <c r="N235" s="64"/>
      <c r="O235" s="64"/>
      <c r="P235" s="64"/>
      <c r="Q235" s="64"/>
    </row>
    <row r="236" spans="1:17" s="70" customFormat="1">
      <c r="A236" s="143">
        <v>225</v>
      </c>
      <c r="B236" s="144"/>
      <c r="C236" s="144"/>
      <c r="D236" s="146"/>
      <c r="E236" s="16" t="str">
        <f t="shared" si="11"/>
        <v/>
      </c>
      <c r="G236" s="71"/>
      <c r="H236" s="64"/>
      <c r="I236" s="64"/>
      <c r="J236" s="64"/>
      <c r="K236" s="64"/>
      <c r="L236" s="64"/>
      <c r="M236" s="64"/>
      <c r="N236" s="64"/>
      <c r="O236" s="64"/>
      <c r="P236" s="64"/>
      <c r="Q236" s="64"/>
    </row>
    <row r="237" spans="1:17" s="70" customFormat="1">
      <c r="A237" s="143">
        <v>226</v>
      </c>
      <c r="B237" s="144"/>
      <c r="C237" s="144"/>
      <c r="D237" s="146"/>
      <c r="E237" s="16" t="str">
        <f t="shared" si="11"/>
        <v/>
      </c>
      <c r="G237" s="71"/>
      <c r="H237" s="64"/>
      <c r="I237" s="64"/>
      <c r="J237" s="64"/>
      <c r="K237" s="64"/>
      <c r="L237" s="64"/>
      <c r="M237" s="64"/>
      <c r="N237" s="64"/>
      <c r="O237" s="64"/>
      <c r="P237" s="64"/>
      <c r="Q237" s="64"/>
    </row>
    <row r="238" spans="1:17" s="70" customFormat="1">
      <c r="A238" s="143">
        <v>227</v>
      </c>
      <c r="B238" s="144"/>
      <c r="C238" s="144"/>
      <c r="D238" s="146"/>
      <c r="E238" s="16" t="str">
        <f t="shared" si="11"/>
        <v/>
      </c>
      <c r="G238" s="71"/>
      <c r="H238" s="64"/>
      <c r="I238" s="64"/>
      <c r="J238" s="64"/>
      <c r="K238" s="64"/>
      <c r="L238" s="64"/>
      <c r="M238" s="64"/>
      <c r="N238" s="64"/>
      <c r="O238" s="64"/>
      <c r="P238" s="64"/>
      <c r="Q238" s="64"/>
    </row>
    <row r="239" spans="1:17" s="70" customFormat="1">
      <c r="A239" s="143">
        <v>228</v>
      </c>
      <c r="B239" s="144"/>
      <c r="C239" s="144"/>
      <c r="D239" s="146"/>
      <c r="E239" s="16" t="str">
        <f t="shared" si="11"/>
        <v/>
      </c>
      <c r="G239" s="71"/>
      <c r="H239" s="64"/>
      <c r="I239" s="64"/>
      <c r="J239" s="64"/>
      <c r="K239" s="64"/>
      <c r="L239" s="64"/>
      <c r="M239" s="64"/>
      <c r="N239" s="64"/>
      <c r="O239" s="64"/>
      <c r="P239" s="64"/>
      <c r="Q239" s="64"/>
    </row>
    <row r="240" spans="1:17" s="70" customFormat="1">
      <c r="A240" s="143">
        <v>229</v>
      </c>
      <c r="B240" s="144"/>
      <c r="C240" s="144"/>
      <c r="D240" s="146"/>
      <c r="E240" s="16" t="str">
        <f t="shared" si="11"/>
        <v/>
      </c>
      <c r="G240" s="71"/>
      <c r="H240" s="64"/>
      <c r="I240" s="64"/>
      <c r="J240" s="64"/>
      <c r="K240" s="64"/>
      <c r="L240" s="64"/>
      <c r="M240" s="64"/>
      <c r="N240" s="64"/>
      <c r="O240" s="64"/>
      <c r="P240" s="64"/>
      <c r="Q240" s="64"/>
    </row>
    <row r="241" spans="1:17" s="70" customFormat="1">
      <c r="A241" s="143">
        <v>230</v>
      </c>
      <c r="B241" s="144"/>
      <c r="C241" s="144"/>
      <c r="D241" s="146"/>
      <c r="E241" s="16" t="str">
        <f t="shared" si="11"/>
        <v/>
      </c>
      <c r="G241" s="71"/>
      <c r="H241" s="64"/>
      <c r="I241" s="64"/>
      <c r="J241" s="64"/>
      <c r="K241" s="64"/>
      <c r="L241" s="64"/>
      <c r="M241" s="64"/>
      <c r="N241" s="64"/>
      <c r="O241" s="64"/>
      <c r="P241" s="64"/>
      <c r="Q241" s="64"/>
    </row>
    <row r="242" spans="1:17" s="70" customFormat="1">
      <c r="A242" s="143">
        <v>231</v>
      </c>
      <c r="B242" s="144"/>
      <c r="C242" s="144"/>
      <c r="D242" s="146"/>
      <c r="E242" s="16" t="str">
        <f t="shared" si="11"/>
        <v/>
      </c>
      <c r="G242" s="71"/>
      <c r="H242" s="64"/>
      <c r="I242" s="64"/>
      <c r="J242" s="64"/>
      <c r="K242" s="64"/>
      <c r="L242" s="64"/>
      <c r="M242" s="64"/>
      <c r="N242" s="64"/>
      <c r="O242" s="64"/>
      <c r="P242" s="64"/>
      <c r="Q242" s="64"/>
    </row>
    <row r="243" spans="1:17" s="70" customFormat="1">
      <c r="A243" s="143">
        <v>232</v>
      </c>
      <c r="B243" s="144"/>
      <c r="C243" s="144"/>
      <c r="D243" s="146"/>
      <c r="E243" s="16" t="str">
        <f t="shared" si="11"/>
        <v/>
      </c>
      <c r="G243" s="71"/>
      <c r="H243" s="64"/>
      <c r="I243" s="64"/>
      <c r="J243" s="64"/>
      <c r="K243" s="64"/>
      <c r="L243" s="64"/>
      <c r="M243" s="64"/>
      <c r="N243" s="64"/>
      <c r="O243" s="64"/>
      <c r="P243" s="64"/>
      <c r="Q243" s="64"/>
    </row>
    <row r="244" spans="1:17" s="70" customFormat="1">
      <c r="A244" s="143">
        <v>233</v>
      </c>
      <c r="B244" s="144"/>
      <c r="C244" s="144"/>
      <c r="D244" s="146"/>
      <c r="E244" s="16" t="str">
        <f t="shared" si="11"/>
        <v/>
      </c>
      <c r="G244" s="71"/>
      <c r="H244" s="64"/>
      <c r="I244" s="64"/>
      <c r="J244" s="64"/>
      <c r="K244" s="64"/>
      <c r="L244" s="64"/>
      <c r="M244" s="64"/>
      <c r="N244" s="64"/>
      <c r="O244" s="64"/>
      <c r="P244" s="64"/>
      <c r="Q244" s="64"/>
    </row>
    <row r="245" spans="1:17" s="70" customFormat="1">
      <c r="A245" s="143">
        <v>234</v>
      </c>
      <c r="B245" s="144"/>
      <c r="C245" s="144"/>
      <c r="D245" s="146"/>
      <c r="E245" s="16" t="str">
        <f t="shared" si="11"/>
        <v/>
      </c>
      <c r="G245" s="71"/>
      <c r="H245" s="64"/>
      <c r="I245" s="64"/>
      <c r="J245" s="64"/>
      <c r="K245" s="64"/>
      <c r="L245" s="64"/>
      <c r="M245" s="64"/>
      <c r="N245" s="64"/>
      <c r="O245" s="64"/>
      <c r="P245" s="64"/>
      <c r="Q245" s="64"/>
    </row>
    <row r="246" spans="1:17" s="70" customFormat="1">
      <c r="A246" s="143">
        <v>235</v>
      </c>
      <c r="B246" s="144"/>
      <c r="C246" s="144"/>
      <c r="D246" s="146"/>
      <c r="E246" s="16" t="str">
        <f t="shared" si="11"/>
        <v/>
      </c>
      <c r="G246" s="71"/>
      <c r="H246" s="64"/>
      <c r="I246" s="64"/>
      <c r="J246" s="64"/>
      <c r="K246" s="64"/>
      <c r="L246" s="64"/>
      <c r="M246" s="64"/>
      <c r="N246" s="64"/>
      <c r="O246" s="64"/>
      <c r="P246" s="64"/>
      <c r="Q246" s="64"/>
    </row>
    <row r="247" spans="1:17" s="70" customFormat="1">
      <c r="A247" s="143">
        <v>236</v>
      </c>
      <c r="B247" s="144"/>
      <c r="C247" s="144"/>
      <c r="D247" s="146"/>
      <c r="E247" s="16" t="str">
        <f t="shared" si="11"/>
        <v/>
      </c>
      <c r="G247" s="71"/>
      <c r="H247" s="64"/>
      <c r="I247" s="64"/>
      <c r="J247" s="64"/>
      <c r="K247" s="64"/>
      <c r="L247" s="64"/>
      <c r="M247" s="64"/>
      <c r="N247" s="64"/>
      <c r="O247" s="64"/>
      <c r="P247" s="64"/>
      <c r="Q247" s="64"/>
    </row>
    <row r="248" spans="1:17" s="70" customFormat="1">
      <c r="A248" s="143">
        <v>237</v>
      </c>
      <c r="B248" s="144"/>
      <c r="C248" s="144"/>
      <c r="D248" s="146"/>
      <c r="E248" s="16" t="str">
        <f t="shared" si="11"/>
        <v/>
      </c>
      <c r="G248" s="71"/>
      <c r="H248" s="64"/>
      <c r="I248" s="64"/>
      <c r="J248" s="64"/>
      <c r="K248" s="64"/>
      <c r="L248" s="64"/>
      <c r="M248" s="64"/>
      <c r="N248" s="64"/>
      <c r="O248" s="64"/>
      <c r="P248" s="64"/>
      <c r="Q248" s="64"/>
    </row>
    <row r="249" spans="1:17" s="70" customFormat="1">
      <c r="A249" s="143">
        <v>238</v>
      </c>
      <c r="B249" s="144"/>
      <c r="C249" s="144"/>
      <c r="D249" s="146"/>
      <c r="E249" s="16" t="str">
        <f t="shared" si="11"/>
        <v/>
      </c>
      <c r="G249" s="71"/>
      <c r="H249" s="64"/>
      <c r="I249" s="64"/>
      <c r="J249" s="64"/>
      <c r="K249" s="64"/>
      <c r="L249" s="64"/>
      <c r="M249" s="64"/>
      <c r="N249" s="64"/>
      <c r="O249" s="64"/>
      <c r="P249" s="64"/>
      <c r="Q249" s="64"/>
    </row>
    <row r="250" spans="1:17" s="70" customFormat="1">
      <c r="A250" s="143">
        <v>239</v>
      </c>
      <c r="B250" s="144"/>
      <c r="C250" s="144"/>
      <c r="D250" s="146"/>
      <c r="E250" s="16" t="str">
        <f t="shared" si="11"/>
        <v/>
      </c>
      <c r="G250" s="71"/>
      <c r="H250" s="64"/>
      <c r="I250" s="64"/>
      <c r="J250" s="64"/>
      <c r="K250" s="64"/>
      <c r="L250" s="64"/>
      <c r="M250" s="64"/>
      <c r="N250" s="64"/>
      <c r="O250" s="64"/>
      <c r="P250" s="64"/>
      <c r="Q250" s="64"/>
    </row>
    <row r="251" spans="1:17" s="70" customFormat="1">
      <c r="A251" s="143">
        <v>240</v>
      </c>
      <c r="B251" s="144"/>
      <c r="C251" s="144"/>
      <c r="D251" s="146"/>
      <c r="E251" s="16" t="str">
        <f t="shared" si="11"/>
        <v/>
      </c>
      <c r="G251" s="71"/>
      <c r="H251" s="64"/>
      <c r="I251" s="64"/>
      <c r="J251" s="64"/>
      <c r="K251" s="64"/>
      <c r="L251" s="64"/>
      <c r="M251" s="64"/>
      <c r="N251" s="64"/>
      <c r="O251" s="64"/>
      <c r="P251" s="64"/>
      <c r="Q251" s="64"/>
    </row>
    <row r="252" spans="1:17" s="70" customFormat="1">
      <c r="A252" s="143">
        <v>241</v>
      </c>
      <c r="B252" s="144"/>
      <c r="C252" s="144"/>
      <c r="D252" s="146"/>
      <c r="E252" s="16" t="str">
        <f t="shared" si="11"/>
        <v/>
      </c>
      <c r="G252" s="71"/>
      <c r="H252" s="64"/>
      <c r="I252" s="64"/>
      <c r="J252" s="64"/>
      <c r="K252" s="64"/>
      <c r="L252" s="64"/>
      <c r="M252" s="64"/>
      <c r="N252" s="64"/>
      <c r="O252" s="64"/>
      <c r="P252" s="64"/>
      <c r="Q252" s="64"/>
    </row>
    <row r="253" spans="1:17" s="70" customFormat="1">
      <c r="A253" s="143">
        <v>242</v>
      </c>
      <c r="B253" s="144"/>
      <c r="C253" s="144"/>
      <c r="D253" s="146"/>
      <c r="E253" s="16" t="str">
        <f t="shared" si="11"/>
        <v/>
      </c>
      <c r="G253" s="71"/>
      <c r="H253" s="64"/>
      <c r="I253" s="64"/>
      <c r="J253" s="64"/>
      <c r="K253" s="64"/>
      <c r="L253" s="64"/>
      <c r="M253" s="64"/>
      <c r="N253" s="64"/>
      <c r="O253" s="64"/>
      <c r="P253" s="64"/>
      <c r="Q253" s="64"/>
    </row>
    <row r="254" spans="1:17" s="70" customFormat="1">
      <c r="A254" s="143">
        <v>243</v>
      </c>
      <c r="B254" s="144"/>
      <c r="C254" s="144"/>
      <c r="D254" s="146"/>
      <c r="E254" s="16" t="str">
        <f t="shared" si="11"/>
        <v/>
      </c>
      <c r="G254" s="71"/>
      <c r="H254" s="64"/>
      <c r="I254" s="64"/>
      <c r="J254" s="64"/>
      <c r="K254" s="64"/>
      <c r="L254" s="64"/>
      <c r="M254" s="64"/>
      <c r="N254" s="64"/>
      <c r="O254" s="64"/>
      <c r="P254" s="64"/>
      <c r="Q254" s="64"/>
    </row>
    <row r="255" spans="1:17" s="70" customFormat="1">
      <c r="A255" s="143">
        <v>244</v>
      </c>
      <c r="B255" s="144"/>
      <c r="C255" s="144"/>
      <c r="D255" s="146"/>
      <c r="E255" s="16" t="str">
        <f t="shared" si="11"/>
        <v/>
      </c>
      <c r="G255" s="71"/>
      <c r="H255" s="64"/>
      <c r="I255" s="64"/>
      <c r="J255" s="64"/>
      <c r="K255" s="64"/>
      <c r="L255" s="64"/>
      <c r="M255" s="64"/>
      <c r="N255" s="64"/>
      <c r="O255" s="64"/>
      <c r="P255" s="64"/>
      <c r="Q255" s="64"/>
    </row>
    <row r="256" spans="1:17" s="70" customFormat="1">
      <c r="A256" s="143">
        <v>245</v>
      </c>
      <c r="B256" s="144"/>
      <c r="C256" s="144"/>
      <c r="D256" s="146"/>
      <c r="E256" s="16" t="str">
        <f t="shared" si="11"/>
        <v/>
      </c>
      <c r="G256" s="71"/>
      <c r="H256" s="64"/>
      <c r="I256" s="64"/>
      <c r="J256" s="64"/>
      <c r="K256" s="64"/>
      <c r="L256" s="64"/>
      <c r="M256" s="64"/>
      <c r="N256" s="64"/>
      <c r="O256" s="64"/>
      <c r="P256" s="64"/>
      <c r="Q256" s="64"/>
    </row>
    <row r="257" spans="1:17" s="70" customFormat="1">
      <c r="A257" s="143">
        <v>246</v>
      </c>
      <c r="B257" s="144"/>
      <c r="C257" s="144"/>
      <c r="D257" s="146"/>
      <c r="E257" s="16" t="str">
        <f t="shared" si="11"/>
        <v/>
      </c>
      <c r="G257" s="71"/>
      <c r="H257" s="64"/>
      <c r="I257" s="64"/>
      <c r="J257" s="64"/>
      <c r="K257" s="64"/>
      <c r="L257" s="64"/>
      <c r="M257" s="64"/>
      <c r="N257" s="64"/>
      <c r="O257" s="64"/>
      <c r="P257" s="64"/>
      <c r="Q257" s="64"/>
    </row>
    <row r="258" spans="1:17" s="70" customFormat="1">
      <c r="A258" s="143">
        <v>247</v>
      </c>
      <c r="B258" s="144"/>
      <c r="C258" s="144"/>
      <c r="D258" s="146"/>
      <c r="E258" s="16" t="str">
        <f t="shared" si="11"/>
        <v/>
      </c>
      <c r="G258" s="71"/>
      <c r="H258" s="64"/>
      <c r="I258" s="64"/>
      <c r="J258" s="64"/>
      <c r="K258" s="64"/>
      <c r="L258" s="64"/>
      <c r="M258" s="64"/>
      <c r="N258" s="64"/>
      <c r="O258" s="64"/>
      <c r="P258" s="64"/>
      <c r="Q258" s="64"/>
    </row>
    <row r="259" spans="1:17" s="70" customFormat="1">
      <c r="A259" s="143">
        <v>248</v>
      </c>
      <c r="B259" s="144"/>
      <c r="C259" s="144"/>
      <c r="D259" s="146"/>
      <c r="E259" s="16" t="str">
        <f t="shared" si="11"/>
        <v/>
      </c>
      <c r="G259" s="71"/>
      <c r="H259" s="64"/>
      <c r="I259" s="64"/>
      <c r="J259" s="64"/>
      <c r="K259" s="64"/>
      <c r="L259" s="64"/>
      <c r="M259" s="64"/>
      <c r="N259" s="64"/>
      <c r="O259" s="64"/>
      <c r="P259" s="64"/>
      <c r="Q259" s="64"/>
    </row>
    <row r="260" spans="1:17" s="70" customFormat="1">
      <c r="A260" s="143">
        <v>249</v>
      </c>
      <c r="B260" s="144"/>
      <c r="C260" s="144"/>
      <c r="D260" s="146"/>
      <c r="E260" s="16" t="str">
        <f t="shared" si="11"/>
        <v/>
      </c>
      <c r="G260" s="71"/>
      <c r="H260" s="64"/>
      <c r="I260" s="64"/>
      <c r="J260" s="64"/>
      <c r="K260" s="64"/>
      <c r="L260" s="64"/>
      <c r="M260" s="64"/>
      <c r="N260" s="64"/>
      <c r="O260" s="64"/>
      <c r="P260" s="64"/>
      <c r="Q260" s="64"/>
    </row>
    <row r="261" spans="1:17" s="70" customFormat="1">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EfpPq8nUPcvY6tPhqZ76KdnHHjUXIHxij+yVydA4D7uPiqjqLxZEfCR20Fh9b5QLi48UdsyEs1PUPPESUIkSSw==" saltValue="yBpA2JTRXcgAENIgEJpPp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pageSetUpPr fitToPage="1"/>
  </sheetPr>
  <dimension ref="A1:R261"/>
  <sheetViews>
    <sheetView topLeftCell="A25" zoomScaleNormal="100" workbookViewId="0">
      <selection activeCell="F31" sqref="F31"/>
    </sheetView>
  </sheetViews>
  <sheetFormatPr defaultColWidth="9.08984375" defaultRowHeight="15.5"/>
  <cols>
    <col min="1" max="1" width="5.6328125" style="60" customWidth="1"/>
    <col min="2" max="2" width="45.54296875" style="64" customWidth="1"/>
    <col min="3" max="3" width="75.6328125" style="64" customWidth="1"/>
    <col min="4" max="4" width="10.6328125" style="69" customWidth="1"/>
    <col min="5" max="6" width="17.6328125" style="64" customWidth="1"/>
    <col min="7" max="7" width="10.6328125" style="70" hidden="1" customWidth="1"/>
    <col min="8" max="8" width="9.08984375" style="71" hidden="1" customWidth="1"/>
    <col min="9" max="9" width="9.08984375" style="64" hidden="1" customWidth="1"/>
    <col min="10" max="10" width="9.08984375" hidden="1" customWidth="1"/>
    <col min="11" max="19" width="9.08984375" style="64" customWidth="1"/>
    <col min="20" max="16384" width="9.08984375" style="64"/>
  </cols>
  <sheetData>
    <row r="1" spans="1:10" s="60" customFormat="1">
      <c r="A1" s="59" t="s">
        <v>483</v>
      </c>
      <c r="D1" s="61"/>
      <c r="E1" s="63"/>
      <c r="F1" s="50"/>
      <c r="G1" s="62"/>
      <c r="H1" s="289"/>
      <c r="J1"/>
    </row>
    <row r="2" spans="1:10" s="60" customFormat="1">
      <c r="A2" s="346" t="str">
        <f>IF(ISBLANK(facultate), IF(ISBLANK(departament),"","Departament " &amp; departament), "Facultatea " &amp; facultate)</f>
        <v>Facultatea Arhitectură și Urbanism</v>
      </c>
      <c r="D2" s="61"/>
      <c r="E2" s="63"/>
      <c r="F2" s="50"/>
      <c r="G2" s="62"/>
      <c r="H2" s="289"/>
      <c r="J2"/>
    </row>
    <row r="3" spans="1:10" s="60" customFormat="1">
      <c r="A3" s="346" t="str">
        <f>IF(ISBLANK(departament),"","Departamentul " &amp; departament)</f>
        <v>Departamentul Arhitectură</v>
      </c>
      <c r="D3" s="61"/>
      <c r="E3" s="63"/>
      <c r="F3" s="50"/>
      <c r="G3" s="62"/>
      <c r="H3" s="289"/>
      <c r="J3"/>
    </row>
    <row r="4" spans="1:10">
      <c r="A4" s="554" t="s">
        <v>838</v>
      </c>
      <c r="B4" s="554"/>
      <c r="C4" s="554"/>
      <c r="D4" s="554"/>
      <c r="E4" s="554"/>
      <c r="F4" s="554"/>
      <c r="G4" s="554"/>
      <c r="H4" s="554"/>
    </row>
    <row r="5" spans="1:10">
      <c r="A5" s="554" t="s">
        <v>860</v>
      </c>
      <c r="B5" s="554"/>
      <c r="C5" s="554"/>
      <c r="D5" s="554"/>
      <c r="E5" s="554"/>
      <c r="F5" s="422"/>
      <c r="G5" s="226"/>
    </row>
    <row r="6" spans="1:10" ht="13.5" customHeight="1">
      <c r="D6" s="64"/>
      <c r="E6" s="347"/>
      <c r="F6" s="347" t="str">
        <f>CONCATENATE(functie," ",nume_candidat)</f>
        <v>Șef de lucrări Cristina-Maria POVIAN</v>
      </c>
    </row>
    <row r="7" spans="1:10" ht="18.75" customHeight="1">
      <c r="A7" s="552" t="s">
        <v>338</v>
      </c>
      <c r="B7" s="552" t="s">
        <v>861</v>
      </c>
      <c r="C7" s="552" t="s">
        <v>1051</v>
      </c>
      <c r="D7" s="562" t="s">
        <v>2</v>
      </c>
      <c r="E7" s="552" t="s">
        <v>544</v>
      </c>
      <c r="F7" s="562" t="s">
        <v>1106</v>
      </c>
      <c r="G7" s="552" t="s">
        <v>4</v>
      </c>
      <c r="H7" s="573" t="s">
        <v>541</v>
      </c>
      <c r="I7" s="559" t="s">
        <v>551</v>
      </c>
    </row>
    <row r="8" spans="1:10" ht="18.75" customHeight="1">
      <c r="A8" s="569"/>
      <c r="B8" s="569"/>
      <c r="C8" s="569"/>
      <c r="D8" s="563"/>
      <c r="E8" s="569"/>
      <c r="F8" s="563"/>
      <c r="G8" s="569"/>
      <c r="H8" s="574"/>
      <c r="I8" s="559"/>
    </row>
    <row r="9" spans="1:10" ht="18.75" customHeight="1">
      <c r="A9" s="569"/>
      <c r="B9" s="569"/>
      <c r="C9" s="569"/>
      <c r="D9" s="563"/>
      <c r="E9" s="553"/>
      <c r="F9" s="563"/>
      <c r="G9" s="553"/>
      <c r="H9" s="574"/>
      <c r="I9" s="559"/>
    </row>
    <row r="10" spans="1:10" ht="18.75" customHeight="1">
      <c r="A10" s="553"/>
      <c r="B10" s="553"/>
      <c r="C10" s="553"/>
      <c r="D10" s="564"/>
      <c r="E10" s="348" t="str">
        <f>CONCATENATE("ultimii ",durata_evaluare," ani")</f>
        <v>ultimii 5 ani</v>
      </c>
      <c r="F10" s="564"/>
      <c r="G10" s="348" t="str">
        <f>CONCATENATE("ultimii                                  ",durata_evaluare," ani")</f>
        <v>ultimii                                  5 ani</v>
      </c>
      <c r="H10" s="575"/>
      <c r="I10" s="559"/>
    </row>
    <row r="11" spans="1:10">
      <c r="A11" s="88"/>
      <c r="B11" s="65"/>
      <c r="C11" s="65"/>
      <c r="D11" s="30"/>
      <c r="E11" s="148">
        <f>SUMIF(E12:E1012,"&gt;0")</f>
        <v>175</v>
      </c>
      <c r="F11" s="434"/>
      <c r="G11" s="4">
        <f>SUMIF(G12:G1110,"&gt;0")</f>
        <v>20</v>
      </c>
      <c r="H11" s="298"/>
    </row>
    <row r="12" spans="1:10">
      <c r="A12" s="37">
        <v>1</v>
      </c>
      <c r="B12" s="380" t="s">
        <v>1291</v>
      </c>
      <c r="C12" s="419" t="s">
        <v>858</v>
      </c>
      <c r="D12" s="505">
        <v>2021</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c r="A13" s="37">
        <v>2</v>
      </c>
      <c r="B13" s="380" t="s">
        <v>1291</v>
      </c>
      <c r="C13" s="419" t="s">
        <v>858</v>
      </c>
      <c r="D13" s="505">
        <v>2020</v>
      </c>
      <c r="E13" s="16">
        <f t="shared" si="0"/>
        <v>10</v>
      </c>
      <c r="F13" s="37"/>
      <c r="G13" s="58">
        <f t="shared" si="1"/>
        <v>1</v>
      </c>
      <c r="H13" s="349" t="b">
        <f t="shared" si="2"/>
        <v>0</v>
      </c>
      <c r="I13" s="350">
        <f t="shared" si="3"/>
        <v>1</v>
      </c>
    </row>
    <row r="14" spans="1:10">
      <c r="A14" s="37">
        <v>3</v>
      </c>
      <c r="B14" s="380" t="s">
        <v>1291</v>
      </c>
      <c r="C14" s="419" t="s">
        <v>858</v>
      </c>
      <c r="D14" s="505">
        <v>2019</v>
      </c>
      <c r="E14" s="16">
        <f t="shared" si="0"/>
        <v>10</v>
      </c>
      <c r="F14" s="37"/>
      <c r="G14" s="58">
        <f t="shared" si="1"/>
        <v>1</v>
      </c>
      <c r="H14" s="349" t="b">
        <f t="shared" si="2"/>
        <v>0</v>
      </c>
      <c r="I14" s="350">
        <f t="shared" si="3"/>
        <v>1</v>
      </c>
    </row>
    <row r="15" spans="1:10">
      <c r="A15" s="37">
        <v>4</v>
      </c>
      <c r="B15" s="380" t="s">
        <v>1291</v>
      </c>
      <c r="C15" s="6" t="s">
        <v>858</v>
      </c>
      <c r="D15" s="216">
        <v>2018</v>
      </c>
      <c r="E15" s="16">
        <f t="shared" si="0"/>
        <v>10</v>
      </c>
      <c r="F15" s="37"/>
      <c r="G15" s="58">
        <f t="shared" si="1"/>
        <v>1</v>
      </c>
      <c r="H15" s="349" t="b">
        <f t="shared" si="2"/>
        <v>0</v>
      </c>
      <c r="I15" s="350">
        <f t="shared" si="3"/>
        <v>1</v>
      </c>
    </row>
    <row r="16" spans="1:10">
      <c r="A16" s="37">
        <v>5</v>
      </c>
      <c r="B16" s="380" t="s">
        <v>1291</v>
      </c>
      <c r="C16" s="6" t="s">
        <v>858</v>
      </c>
      <c r="D16" s="216">
        <v>2017</v>
      </c>
      <c r="E16" s="16">
        <f t="shared" si="0"/>
        <v>10</v>
      </c>
      <c r="F16" s="37"/>
      <c r="G16" s="58">
        <f t="shared" si="1"/>
        <v>1</v>
      </c>
      <c r="H16" s="349" t="b">
        <f t="shared" si="2"/>
        <v>0</v>
      </c>
      <c r="I16" s="350">
        <f t="shared" si="3"/>
        <v>1</v>
      </c>
    </row>
    <row r="17" spans="1:9">
      <c r="A17" s="37">
        <v>6</v>
      </c>
      <c r="B17" s="6" t="s">
        <v>1292</v>
      </c>
      <c r="C17" s="6" t="s">
        <v>858</v>
      </c>
      <c r="D17" s="508">
        <v>2021</v>
      </c>
      <c r="E17" s="16">
        <f t="shared" si="0"/>
        <v>10</v>
      </c>
      <c r="F17" s="37"/>
      <c r="G17" s="58">
        <f t="shared" si="1"/>
        <v>1</v>
      </c>
      <c r="H17" s="349" t="b">
        <f t="shared" si="2"/>
        <v>0</v>
      </c>
      <c r="I17" s="350">
        <f t="shared" si="3"/>
        <v>1</v>
      </c>
    </row>
    <row r="18" spans="1:9">
      <c r="A18" s="37">
        <v>7</v>
      </c>
      <c r="B18" s="6" t="s">
        <v>1292</v>
      </c>
      <c r="C18" s="6" t="s">
        <v>858</v>
      </c>
      <c r="D18" s="508">
        <v>2020</v>
      </c>
      <c r="E18" s="16">
        <f t="shared" si="0"/>
        <v>10</v>
      </c>
      <c r="F18" s="37"/>
      <c r="G18" s="58">
        <f t="shared" si="1"/>
        <v>1</v>
      </c>
      <c r="H18" s="349" t="b">
        <f t="shared" si="2"/>
        <v>0</v>
      </c>
      <c r="I18" s="350">
        <f t="shared" si="3"/>
        <v>1</v>
      </c>
    </row>
    <row r="19" spans="1:9">
      <c r="A19" s="37">
        <v>8</v>
      </c>
      <c r="B19" s="6" t="s">
        <v>1292</v>
      </c>
      <c r="C19" s="6" t="s">
        <v>858</v>
      </c>
      <c r="D19" s="508">
        <v>2019</v>
      </c>
      <c r="E19" s="16">
        <f t="shared" si="0"/>
        <v>10</v>
      </c>
      <c r="F19" s="37"/>
      <c r="G19" s="58">
        <f t="shared" si="1"/>
        <v>1</v>
      </c>
      <c r="H19" s="349" t="b">
        <f t="shared" si="2"/>
        <v>0</v>
      </c>
      <c r="I19" s="350">
        <f t="shared" si="3"/>
        <v>1</v>
      </c>
    </row>
    <row r="20" spans="1:9">
      <c r="A20" s="37">
        <v>9</v>
      </c>
      <c r="B20" s="6" t="s">
        <v>1292</v>
      </c>
      <c r="C20" s="6" t="s">
        <v>858</v>
      </c>
      <c r="D20" s="507">
        <v>2018</v>
      </c>
      <c r="E20" s="16">
        <f t="shared" si="0"/>
        <v>10</v>
      </c>
      <c r="F20" s="37"/>
      <c r="G20" s="58">
        <f t="shared" si="1"/>
        <v>1</v>
      </c>
      <c r="H20" s="349" t="b">
        <f t="shared" si="2"/>
        <v>0</v>
      </c>
      <c r="I20" s="350">
        <f t="shared" si="3"/>
        <v>1</v>
      </c>
    </row>
    <row r="21" spans="1:9">
      <c r="A21" s="37">
        <v>10</v>
      </c>
      <c r="B21" s="6" t="s">
        <v>1292</v>
      </c>
      <c r="C21" s="6" t="s">
        <v>858</v>
      </c>
      <c r="D21" s="507">
        <v>2017</v>
      </c>
      <c r="E21" s="16">
        <f t="shared" si="0"/>
        <v>10</v>
      </c>
      <c r="F21" s="37"/>
      <c r="G21" s="58">
        <f t="shared" si="1"/>
        <v>1</v>
      </c>
      <c r="H21" s="349" t="b">
        <f t="shared" si="2"/>
        <v>0</v>
      </c>
      <c r="I21" s="350">
        <f t="shared" si="3"/>
        <v>1</v>
      </c>
    </row>
    <row r="22" spans="1:9" ht="46.5">
      <c r="A22" s="37">
        <v>11</v>
      </c>
      <c r="B22" s="6" t="s">
        <v>1293</v>
      </c>
      <c r="C22" s="6" t="s">
        <v>857</v>
      </c>
      <c r="D22" s="216">
        <v>2021</v>
      </c>
      <c r="E22" s="16">
        <f t="shared" si="0"/>
        <v>10</v>
      </c>
      <c r="F22" s="37"/>
      <c r="G22" s="58">
        <f t="shared" si="1"/>
        <v>1</v>
      </c>
      <c r="H22" s="349" t="b">
        <f t="shared" si="2"/>
        <v>0</v>
      </c>
      <c r="I22" s="350">
        <f t="shared" si="3"/>
        <v>1</v>
      </c>
    </row>
    <row r="23" spans="1:9">
      <c r="A23" s="37">
        <v>12</v>
      </c>
      <c r="B23" s="6" t="s">
        <v>1294</v>
      </c>
      <c r="C23" s="6" t="s">
        <v>859</v>
      </c>
      <c r="D23" s="216">
        <v>2021</v>
      </c>
      <c r="E23" s="16">
        <f t="shared" si="0"/>
        <v>5</v>
      </c>
      <c r="F23" s="37"/>
      <c r="G23" s="58">
        <f t="shared" si="1"/>
        <v>1</v>
      </c>
      <c r="H23" s="349" t="b">
        <f t="shared" si="2"/>
        <v>0</v>
      </c>
      <c r="I23" s="350">
        <f t="shared" si="3"/>
        <v>1</v>
      </c>
    </row>
    <row r="24" spans="1:9">
      <c r="A24" s="37">
        <v>13</v>
      </c>
      <c r="B24" s="6" t="s">
        <v>1294</v>
      </c>
      <c r="C24" s="6" t="s">
        <v>859</v>
      </c>
      <c r="D24" s="216">
        <v>2020</v>
      </c>
      <c r="E24" s="16">
        <f t="shared" si="0"/>
        <v>5</v>
      </c>
      <c r="F24" s="37"/>
      <c r="G24" s="58">
        <f t="shared" si="1"/>
        <v>1</v>
      </c>
      <c r="H24" s="349" t="b">
        <f t="shared" si="2"/>
        <v>0</v>
      </c>
      <c r="I24" s="350">
        <f t="shared" si="3"/>
        <v>1</v>
      </c>
    </row>
    <row r="25" spans="1:9">
      <c r="A25" s="37">
        <v>14</v>
      </c>
      <c r="B25" s="6" t="s">
        <v>1295</v>
      </c>
      <c r="C25" s="6" t="s">
        <v>859</v>
      </c>
      <c r="D25" s="216">
        <v>2019</v>
      </c>
      <c r="E25" s="16">
        <f t="shared" si="0"/>
        <v>5</v>
      </c>
      <c r="F25" s="37"/>
      <c r="G25" s="58">
        <f t="shared" si="1"/>
        <v>1</v>
      </c>
      <c r="H25" s="349" t="b">
        <f t="shared" si="2"/>
        <v>0</v>
      </c>
      <c r="I25" s="350">
        <f t="shared" si="3"/>
        <v>1</v>
      </c>
    </row>
    <row r="26" spans="1:9">
      <c r="A26" s="37">
        <v>15</v>
      </c>
      <c r="B26" s="6" t="s">
        <v>1295</v>
      </c>
      <c r="C26" s="6" t="s">
        <v>859</v>
      </c>
      <c r="D26" s="216">
        <v>2018</v>
      </c>
      <c r="E26" s="16">
        <f t="shared" si="0"/>
        <v>5</v>
      </c>
      <c r="F26" s="37"/>
      <c r="G26" s="58">
        <f t="shared" si="1"/>
        <v>1</v>
      </c>
      <c r="H26" s="349" t="b">
        <f t="shared" si="2"/>
        <v>0</v>
      </c>
      <c r="I26" s="350">
        <f t="shared" si="3"/>
        <v>1</v>
      </c>
    </row>
    <row r="27" spans="1:9">
      <c r="A27" s="37">
        <v>16</v>
      </c>
      <c r="B27" s="6" t="s">
        <v>1295</v>
      </c>
      <c r="C27" s="6" t="s">
        <v>859</v>
      </c>
      <c r="D27" s="216">
        <v>2017</v>
      </c>
      <c r="E27" s="16">
        <f t="shared" si="0"/>
        <v>5</v>
      </c>
      <c r="F27" s="37"/>
      <c r="G27" s="58">
        <f t="shared" si="1"/>
        <v>1</v>
      </c>
      <c r="H27" s="349" t="b">
        <f t="shared" si="2"/>
        <v>0</v>
      </c>
      <c r="I27" s="350">
        <f t="shared" si="3"/>
        <v>1</v>
      </c>
    </row>
    <row r="28" spans="1:9">
      <c r="A28" s="37">
        <v>17</v>
      </c>
      <c r="B28" s="6" t="s">
        <v>1513</v>
      </c>
      <c r="C28" s="6" t="s">
        <v>858</v>
      </c>
      <c r="D28" s="216">
        <v>2018</v>
      </c>
      <c r="E28" s="16">
        <f t="shared" si="0"/>
        <v>10</v>
      </c>
      <c r="F28" s="37"/>
      <c r="G28" s="58">
        <f t="shared" si="1"/>
        <v>1</v>
      </c>
      <c r="H28" s="349" t="b">
        <f t="shared" si="2"/>
        <v>0</v>
      </c>
      <c r="I28" s="350">
        <f t="shared" si="3"/>
        <v>1</v>
      </c>
    </row>
    <row r="29" spans="1:9" ht="41.5" customHeight="1">
      <c r="A29" s="37">
        <v>18</v>
      </c>
      <c r="B29" s="6" t="s">
        <v>1514</v>
      </c>
      <c r="C29" s="6" t="s">
        <v>857</v>
      </c>
      <c r="D29" s="216">
        <v>2017</v>
      </c>
      <c r="E29" s="16">
        <f t="shared" si="0"/>
        <v>10</v>
      </c>
      <c r="F29" s="37"/>
      <c r="G29" s="58">
        <f t="shared" si="1"/>
        <v>1</v>
      </c>
      <c r="H29" s="349" t="b">
        <f t="shared" si="2"/>
        <v>0</v>
      </c>
      <c r="I29" s="350">
        <f t="shared" si="3"/>
        <v>1</v>
      </c>
    </row>
    <row r="30" spans="1:9" ht="31">
      <c r="A30" s="37">
        <v>19</v>
      </c>
      <c r="B30" s="6" t="s">
        <v>1515</v>
      </c>
      <c r="C30" s="6" t="s">
        <v>857</v>
      </c>
      <c r="D30" s="216">
        <v>2017</v>
      </c>
      <c r="E30" s="16">
        <f t="shared" si="0"/>
        <v>10</v>
      </c>
      <c r="F30" s="37"/>
      <c r="G30" s="58">
        <f t="shared" si="1"/>
        <v>1</v>
      </c>
      <c r="H30" s="349" t="b">
        <f t="shared" si="2"/>
        <v>0</v>
      </c>
      <c r="I30" s="350">
        <f t="shared" si="3"/>
        <v>1</v>
      </c>
    </row>
    <row r="31" spans="1:9" ht="31">
      <c r="A31" s="37">
        <v>20</v>
      </c>
      <c r="B31" s="6" t="s">
        <v>1516</v>
      </c>
      <c r="C31" s="6" t="s">
        <v>857</v>
      </c>
      <c r="D31" s="216">
        <v>2017</v>
      </c>
      <c r="E31" s="16">
        <f t="shared" si="0"/>
        <v>10</v>
      </c>
      <c r="F31" s="37"/>
      <c r="G31" s="58">
        <f t="shared" si="1"/>
        <v>1</v>
      </c>
      <c r="H31" s="349" t="b">
        <f t="shared" si="2"/>
        <v>0</v>
      </c>
      <c r="I31" s="350">
        <f t="shared" si="3"/>
        <v>1</v>
      </c>
    </row>
    <row r="32" spans="1:9">
      <c r="A32" s="37">
        <v>21</v>
      </c>
      <c r="B32" s="6"/>
      <c r="C32" s="6"/>
      <c r="D32" s="216"/>
      <c r="E32" s="16" t="str">
        <f t="shared" si="0"/>
        <v/>
      </c>
      <c r="F32" s="37"/>
      <c r="G32" s="58" t="str">
        <f t="shared" si="1"/>
        <v/>
      </c>
      <c r="H32" s="349" t="b">
        <f t="shared" si="2"/>
        <v>0</v>
      </c>
      <c r="I32" s="350">
        <f t="shared" si="3"/>
        <v>1</v>
      </c>
    </row>
    <row r="33" spans="1:9">
      <c r="A33" s="37">
        <v>22</v>
      </c>
      <c r="B33" s="6"/>
      <c r="C33" s="6"/>
      <c r="D33" s="216"/>
      <c r="E33" s="16" t="str">
        <f t="shared" si="0"/>
        <v/>
      </c>
      <c r="F33" s="37"/>
      <c r="G33" s="58" t="str">
        <f t="shared" si="1"/>
        <v/>
      </c>
      <c r="H33" s="349" t="b">
        <f t="shared" si="2"/>
        <v>0</v>
      </c>
      <c r="I33" s="350">
        <f t="shared" si="3"/>
        <v>1</v>
      </c>
    </row>
    <row r="34" spans="1:9">
      <c r="A34" s="37">
        <v>23</v>
      </c>
      <c r="B34" s="6"/>
      <c r="C34" s="6"/>
      <c r="D34" s="216"/>
      <c r="E34" s="16" t="str">
        <f t="shared" si="0"/>
        <v/>
      </c>
      <c r="F34" s="37"/>
      <c r="G34" s="58" t="str">
        <f t="shared" si="1"/>
        <v/>
      </c>
      <c r="H34" s="349" t="b">
        <f t="shared" si="2"/>
        <v>0</v>
      </c>
      <c r="I34" s="350">
        <f t="shared" si="3"/>
        <v>1</v>
      </c>
    </row>
    <row r="35" spans="1:9">
      <c r="A35" s="37">
        <v>24</v>
      </c>
      <c r="B35" s="6"/>
      <c r="C35" s="6"/>
      <c r="D35" s="216"/>
      <c r="E35" s="16" t="str">
        <f t="shared" si="0"/>
        <v/>
      </c>
      <c r="F35" s="37"/>
      <c r="G35" s="58" t="str">
        <f t="shared" si="1"/>
        <v/>
      </c>
      <c r="H35" s="349" t="b">
        <f t="shared" si="2"/>
        <v>0</v>
      </c>
      <c r="I35" s="350">
        <f t="shared" si="3"/>
        <v>1</v>
      </c>
    </row>
    <row r="36" spans="1:9">
      <c r="A36" s="37">
        <v>25</v>
      </c>
      <c r="B36" s="6"/>
      <c r="C36" s="6"/>
      <c r="D36" s="216"/>
      <c r="E36" s="16" t="str">
        <f t="shared" si="0"/>
        <v/>
      </c>
      <c r="F36" s="37"/>
      <c r="G36" s="58" t="str">
        <f t="shared" si="1"/>
        <v/>
      </c>
      <c r="H36" s="349" t="b">
        <f t="shared" si="2"/>
        <v>0</v>
      </c>
      <c r="I36" s="350">
        <f t="shared" si="3"/>
        <v>1</v>
      </c>
    </row>
    <row r="37" spans="1:9">
      <c r="A37" s="37">
        <v>26</v>
      </c>
      <c r="B37" s="6"/>
      <c r="C37" s="6"/>
      <c r="D37" s="216"/>
      <c r="E37" s="16" t="str">
        <f t="shared" si="0"/>
        <v/>
      </c>
      <c r="F37" s="37"/>
      <c r="G37" s="58" t="str">
        <f t="shared" si="1"/>
        <v/>
      </c>
      <c r="H37" s="349" t="b">
        <f t="shared" si="2"/>
        <v>0</v>
      </c>
      <c r="I37" s="350">
        <f t="shared" si="3"/>
        <v>1</v>
      </c>
    </row>
    <row r="38" spans="1:9">
      <c r="A38" s="37">
        <v>27</v>
      </c>
      <c r="B38" s="6"/>
      <c r="C38" s="6"/>
      <c r="D38" s="216"/>
      <c r="E38" s="16" t="str">
        <f t="shared" si="0"/>
        <v/>
      </c>
      <c r="F38" s="37"/>
      <c r="G38" s="58" t="str">
        <f t="shared" si="1"/>
        <v/>
      </c>
      <c r="H38" s="349" t="b">
        <f t="shared" si="2"/>
        <v>0</v>
      </c>
      <c r="I38" s="350">
        <f t="shared" si="3"/>
        <v>1</v>
      </c>
    </row>
    <row r="39" spans="1:9">
      <c r="A39" s="37">
        <v>28</v>
      </c>
      <c r="B39" s="6"/>
      <c r="C39" s="6"/>
      <c r="D39" s="216"/>
      <c r="E39" s="16" t="str">
        <f t="shared" si="0"/>
        <v/>
      </c>
      <c r="F39" s="37"/>
      <c r="G39" s="58" t="str">
        <f t="shared" si="1"/>
        <v/>
      </c>
      <c r="H39" s="349" t="b">
        <f t="shared" si="2"/>
        <v>0</v>
      </c>
      <c r="I39" s="350">
        <f t="shared" si="3"/>
        <v>1</v>
      </c>
    </row>
    <row r="40" spans="1:9">
      <c r="A40" s="37">
        <v>29</v>
      </c>
      <c r="B40" s="6"/>
      <c r="C40" s="6"/>
      <c r="D40" s="216"/>
      <c r="E40" s="16" t="str">
        <f t="shared" si="0"/>
        <v/>
      </c>
      <c r="F40" s="37"/>
      <c r="G40" s="58" t="str">
        <f t="shared" si="1"/>
        <v/>
      </c>
      <c r="H40" s="349" t="b">
        <f t="shared" si="2"/>
        <v>0</v>
      </c>
      <c r="I40" s="350">
        <f t="shared" si="3"/>
        <v>1</v>
      </c>
    </row>
    <row r="41" spans="1:9">
      <c r="A41" s="37">
        <v>30</v>
      </c>
      <c r="B41" s="6"/>
      <c r="C41" s="6"/>
      <c r="D41" s="216"/>
      <c r="E41" s="16" t="str">
        <f t="shared" si="0"/>
        <v/>
      </c>
      <c r="F41" s="37"/>
      <c r="G41" s="58" t="str">
        <f t="shared" si="1"/>
        <v/>
      </c>
      <c r="H41" s="349" t="b">
        <f t="shared" si="2"/>
        <v>0</v>
      </c>
      <c r="I41" s="350">
        <f t="shared" si="3"/>
        <v>1</v>
      </c>
    </row>
    <row r="42" spans="1:9">
      <c r="A42" s="37">
        <v>31</v>
      </c>
      <c r="B42" s="6"/>
      <c r="C42" s="6"/>
      <c r="D42" s="216"/>
      <c r="E42" s="16" t="str">
        <f t="shared" si="0"/>
        <v/>
      </c>
      <c r="F42" s="37"/>
      <c r="G42" s="58" t="str">
        <f t="shared" si="1"/>
        <v/>
      </c>
      <c r="H42" s="349" t="b">
        <f t="shared" si="2"/>
        <v>0</v>
      </c>
      <c r="I42" s="350">
        <f t="shared" si="3"/>
        <v>1</v>
      </c>
    </row>
    <row r="43" spans="1:9">
      <c r="A43" s="37">
        <v>32</v>
      </c>
      <c r="B43" s="6"/>
      <c r="C43" s="6"/>
      <c r="D43" s="216"/>
      <c r="E43" s="16" t="str">
        <f t="shared" si="0"/>
        <v/>
      </c>
      <c r="F43" s="37"/>
      <c r="G43" s="58" t="str">
        <f t="shared" si="1"/>
        <v/>
      </c>
      <c r="H43" s="349" t="b">
        <f t="shared" si="2"/>
        <v>0</v>
      </c>
      <c r="I43" s="350">
        <f t="shared" si="3"/>
        <v>1</v>
      </c>
    </row>
    <row r="44" spans="1:9">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c r="A45" s="37">
        <v>34</v>
      </c>
      <c r="B45" s="6"/>
      <c r="C45" s="6"/>
      <c r="D45" s="216"/>
      <c r="E45" s="16" t="str">
        <f t="shared" si="0"/>
        <v/>
      </c>
      <c r="F45" s="37"/>
      <c r="G45" s="58" t="str">
        <f t="shared" si="4"/>
        <v/>
      </c>
      <c r="H45" s="349" t="b">
        <f t="shared" si="2"/>
        <v>0</v>
      </c>
      <c r="I45" s="350">
        <f t="shared" si="5"/>
        <v>1</v>
      </c>
    </row>
    <row r="46" spans="1:9">
      <c r="A46" s="37">
        <v>35</v>
      </c>
      <c r="B46" s="6"/>
      <c r="C46" s="6"/>
      <c r="D46" s="216"/>
      <c r="E46" s="16" t="str">
        <f t="shared" si="0"/>
        <v/>
      </c>
      <c r="F46" s="37"/>
      <c r="G46" s="58" t="str">
        <f t="shared" si="4"/>
        <v/>
      </c>
      <c r="H46" s="349" t="b">
        <f t="shared" si="2"/>
        <v>0</v>
      </c>
      <c r="I46" s="350">
        <f t="shared" si="5"/>
        <v>1</v>
      </c>
    </row>
    <row r="47" spans="1:9">
      <c r="A47" s="37">
        <v>36</v>
      </c>
      <c r="B47" s="6"/>
      <c r="C47" s="6"/>
      <c r="D47" s="216"/>
      <c r="E47" s="16" t="str">
        <f t="shared" si="0"/>
        <v/>
      </c>
      <c r="F47" s="37"/>
      <c r="G47" s="58" t="str">
        <f t="shared" si="4"/>
        <v/>
      </c>
      <c r="H47" s="349" t="b">
        <f t="shared" si="2"/>
        <v>0</v>
      </c>
      <c r="I47" s="350">
        <f t="shared" si="5"/>
        <v>1</v>
      </c>
    </row>
    <row r="48" spans="1:9">
      <c r="A48" s="37">
        <v>37</v>
      </c>
      <c r="B48" s="6"/>
      <c r="C48" s="6"/>
      <c r="D48" s="216"/>
      <c r="E48" s="16" t="str">
        <f t="shared" si="0"/>
        <v/>
      </c>
      <c r="F48" s="37"/>
      <c r="G48" s="58" t="str">
        <f t="shared" si="4"/>
        <v/>
      </c>
      <c r="H48" s="349" t="b">
        <f t="shared" si="2"/>
        <v>0</v>
      </c>
      <c r="I48" s="350">
        <f t="shared" si="5"/>
        <v>1</v>
      </c>
    </row>
    <row r="49" spans="1:9">
      <c r="A49" s="37">
        <v>38</v>
      </c>
      <c r="B49" s="6"/>
      <c r="C49" s="6"/>
      <c r="D49" s="216"/>
      <c r="E49" s="16" t="str">
        <f t="shared" si="0"/>
        <v/>
      </c>
      <c r="F49" s="37"/>
      <c r="G49" s="58" t="str">
        <f t="shared" si="4"/>
        <v/>
      </c>
      <c r="H49" s="349" t="b">
        <f t="shared" si="2"/>
        <v>0</v>
      </c>
      <c r="I49" s="350">
        <f t="shared" si="5"/>
        <v>1</v>
      </c>
    </row>
    <row r="50" spans="1:9">
      <c r="A50" s="37">
        <v>39</v>
      </c>
      <c r="B50" s="6"/>
      <c r="C50" s="6"/>
      <c r="D50" s="216"/>
      <c r="E50" s="16" t="str">
        <f t="shared" si="0"/>
        <v/>
      </c>
      <c r="F50" s="37"/>
      <c r="G50" s="58" t="str">
        <f t="shared" si="4"/>
        <v/>
      </c>
      <c r="H50" s="349" t="b">
        <f t="shared" si="2"/>
        <v>0</v>
      </c>
      <c r="I50" s="350">
        <f t="shared" si="5"/>
        <v>1</v>
      </c>
    </row>
    <row r="51" spans="1:9">
      <c r="A51" s="37">
        <v>40</v>
      </c>
      <c r="B51" s="6"/>
      <c r="C51" s="6"/>
      <c r="D51" s="216"/>
      <c r="E51" s="16" t="str">
        <f t="shared" si="0"/>
        <v/>
      </c>
      <c r="F51" s="37"/>
      <c r="G51" s="58" t="str">
        <f t="shared" si="4"/>
        <v/>
      </c>
      <c r="H51" s="349" t="b">
        <f t="shared" si="2"/>
        <v>0</v>
      </c>
      <c r="I51" s="350">
        <f t="shared" si="5"/>
        <v>1</v>
      </c>
    </row>
    <row r="52" spans="1:9">
      <c r="A52" s="37">
        <v>41</v>
      </c>
      <c r="B52" s="6"/>
      <c r="C52" s="6"/>
      <c r="D52" s="216"/>
      <c r="E52" s="16" t="str">
        <f t="shared" si="0"/>
        <v/>
      </c>
      <c r="F52" s="37"/>
      <c r="G52" s="58" t="str">
        <f t="shared" si="4"/>
        <v/>
      </c>
      <c r="H52" s="349" t="b">
        <f t="shared" si="2"/>
        <v>0</v>
      </c>
      <c r="I52" s="350">
        <f t="shared" si="5"/>
        <v>1</v>
      </c>
    </row>
    <row r="53" spans="1:9">
      <c r="A53" s="37">
        <v>42</v>
      </c>
      <c r="B53" s="6"/>
      <c r="C53" s="6"/>
      <c r="D53" s="216"/>
      <c r="E53" s="16" t="str">
        <f t="shared" si="0"/>
        <v/>
      </c>
      <c r="F53" s="37"/>
      <c r="G53" s="58" t="str">
        <f t="shared" si="4"/>
        <v/>
      </c>
      <c r="H53" s="349" t="b">
        <f t="shared" si="2"/>
        <v>0</v>
      </c>
      <c r="I53" s="350">
        <f t="shared" si="5"/>
        <v>1</v>
      </c>
    </row>
    <row r="54" spans="1:9">
      <c r="A54" s="37">
        <v>43</v>
      </c>
      <c r="B54" s="6"/>
      <c r="C54" s="6"/>
      <c r="D54" s="216"/>
      <c r="E54" s="16" t="str">
        <f t="shared" si="0"/>
        <v/>
      </c>
      <c r="F54" s="37"/>
      <c r="G54" s="58" t="str">
        <f t="shared" si="4"/>
        <v/>
      </c>
      <c r="H54" s="349" t="b">
        <f t="shared" si="2"/>
        <v>0</v>
      </c>
      <c r="I54" s="350">
        <f t="shared" si="5"/>
        <v>1</v>
      </c>
    </row>
    <row r="55" spans="1:9">
      <c r="A55" s="37">
        <v>44</v>
      </c>
      <c r="B55" s="6"/>
      <c r="C55" s="6"/>
      <c r="D55" s="216"/>
      <c r="E55" s="16" t="str">
        <f t="shared" si="0"/>
        <v/>
      </c>
      <c r="F55" s="37"/>
      <c r="G55" s="58" t="str">
        <f t="shared" si="4"/>
        <v/>
      </c>
      <c r="H55" s="349" t="b">
        <f t="shared" si="2"/>
        <v>0</v>
      </c>
      <c r="I55" s="350">
        <f t="shared" si="5"/>
        <v>1</v>
      </c>
    </row>
    <row r="56" spans="1:9">
      <c r="A56" s="37">
        <v>45</v>
      </c>
      <c r="B56" s="6"/>
      <c r="C56" s="6"/>
      <c r="D56" s="216"/>
      <c r="E56" s="16" t="str">
        <f t="shared" si="0"/>
        <v/>
      </c>
      <c r="F56" s="37"/>
      <c r="G56" s="58" t="str">
        <f t="shared" si="4"/>
        <v/>
      </c>
      <c r="H56" s="349" t="b">
        <f t="shared" si="2"/>
        <v>0</v>
      </c>
      <c r="I56" s="350">
        <f t="shared" si="5"/>
        <v>1</v>
      </c>
    </row>
    <row r="57" spans="1:9">
      <c r="A57" s="37">
        <v>46</v>
      </c>
      <c r="B57" s="6"/>
      <c r="C57" s="6"/>
      <c r="D57" s="216"/>
      <c r="E57" s="16" t="str">
        <f t="shared" si="0"/>
        <v/>
      </c>
      <c r="F57" s="37"/>
      <c r="G57" s="58" t="str">
        <f t="shared" si="4"/>
        <v/>
      </c>
      <c r="H57" s="349" t="b">
        <f t="shared" si="2"/>
        <v>0</v>
      </c>
      <c r="I57" s="350">
        <f t="shared" si="5"/>
        <v>1</v>
      </c>
    </row>
    <row r="58" spans="1:9">
      <c r="A58" s="37">
        <v>47</v>
      </c>
      <c r="B58" s="6"/>
      <c r="C58" s="6"/>
      <c r="D58" s="216"/>
      <c r="E58" s="16" t="str">
        <f t="shared" si="0"/>
        <v/>
      </c>
      <c r="F58" s="37"/>
      <c r="G58" s="58" t="str">
        <f t="shared" si="4"/>
        <v/>
      </c>
      <c r="H58" s="349" t="b">
        <f t="shared" si="2"/>
        <v>0</v>
      </c>
      <c r="I58" s="350">
        <f t="shared" si="5"/>
        <v>1</v>
      </c>
    </row>
    <row r="59" spans="1:9">
      <c r="A59" s="37">
        <v>48</v>
      </c>
      <c r="B59" s="6"/>
      <c r="C59" s="6"/>
      <c r="D59" s="216"/>
      <c r="E59" s="16" t="str">
        <f t="shared" si="0"/>
        <v/>
      </c>
      <c r="F59" s="37"/>
      <c r="G59" s="58" t="str">
        <f t="shared" si="4"/>
        <v/>
      </c>
      <c r="H59" s="349" t="b">
        <f t="shared" si="2"/>
        <v>0</v>
      </c>
      <c r="I59" s="350">
        <f t="shared" si="5"/>
        <v>1</v>
      </c>
    </row>
    <row r="60" spans="1:9">
      <c r="A60" s="37">
        <v>49</v>
      </c>
      <c r="B60" s="6"/>
      <c r="C60" s="6"/>
      <c r="D60" s="216"/>
      <c r="E60" s="16" t="str">
        <f t="shared" si="0"/>
        <v/>
      </c>
      <c r="F60" s="37"/>
      <c r="G60" s="58" t="str">
        <f t="shared" si="4"/>
        <v/>
      </c>
      <c r="H60" s="349" t="b">
        <f t="shared" si="2"/>
        <v>0</v>
      </c>
      <c r="I60" s="350">
        <f t="shared" si="5"/>
        <v>1</v>
      </c>
    </row>
    <row r="61" spans="1:9">
      <c r="A61" s="37">
        <v>50</v>
      </c>
      <c r="B61" s="6"/>
      <c r="C61" s="6"/>
      <c r="D61" s="216"/>
      <c r="E61" s="16" t="str">
        <f t="shared" si="0"/>
        <v/>
      </c>
      <c r="F61" s="37"/>
      <c r="G61" s="58" t="str">
        <f t="shared" si="4"/>
        <v/>
      </c>
      <c r="H61" s="349" t="b">
        <f t="shared" si="2"/>
        <v>0</v>
      </c>
      <c r="I61" s="350">
        <f t="shared" si="5"/>
        <v>1</v>
      </c>
    </row>
    <row r="62" spans="1:9">
      <c r="A62" s="37">
        <v>51</v>
      </c>
      <c r="B62" s="6"/>
      <c r="C62" s="6"/>
      <c r="D62" s="216"/>
      <c r="E62" s="16" t="str">
        <f t="shared" si="0"/>
        <v/>
      </c>
      <c r="F62" s="37"/>
      <c r="G62" s="58" t="str">
        <f t="shared" si="4"/>
        <v/>
      </c>
      <c r="H62" s="349" t="b">
        <f t="shared" si="2"/>
        <v>0</v>
      </c>
      <c r="I62" s="350">
        <f t="shared" si="5"/>
        <v>1</v>
      </c>
    </row>
    <row r="63" spans="1:9">
      <c r="A63" s="37">
        <v>52</v>
      </c>
      <c r="B63" s="6"/>
      <c r="C63" s="6"/>
      <c r="D63" s="216"/>
      <c r="E63" s="16" t="str">
        <f t="shared" si="0"/>
        <v/>
      </c>
      <c r="F63" s="37"/>
      <c r="G63" s="58" t="str">
        <f t="shared" si="4"/>
        <v/>
      </c>
      <c r="H63" s="349" t="b">
        <f t="shared" si="2"/>
        <v>0</v>
      </c>
      <c r="I63" s="350">
        <f t="shared" si="5"/>
        <v>1</v>
      </c>
    </row>
    <row r="64" spans="1:9">
      <c r="A64" s="37">
        <v>53</v>
      </c>
      <c r="B64" s="6"/>
      <c r="C64" s="6"/>
      <c r="D64" s="216"/>
      <c r="E64" s="16" t="str">
        <f t="shared" si="0"/>
        <v/>
      </c>
      <c r="F64" s="37"/>
      <c r="G64" s="58" t="str">
        <f t="shared" si="4"/>
        <v/>
      </c>
      <c r="H64" s="349" t="b">
        <f t="shared" si="2"/>
        <v>0</v>
      </c>
      <c r="I64" s="350">
        <f t="shared" si="5"/>
        <v>1</v>
      </c>
    </row>
    <row r="65" spans="1:9">
      <c r="A65" s="37">
        <v>54</v>
      </c>
      <c r="B65" s="6"/>
      <c r="C65" s="6"/>
      <c r="D65" s="216"/>
      <c r="E65" s="16" t="str">
        <f t="shared" si="0"/>
        <v/>
      </c>
      <c r="F65" s="37"/>
      <c r="G65" s="58" t="str">
        <f t="shared" si="4"/>
        <v/>
      </c>
      <c r="H65" s="349" t="b">
        <f t="shared" si="2"/>
        <v>0</v>
      </c>
      <c r="I65" s="350">
        <f t="shared" si="5"/>
        <v>1</v>
      </c>
    </row>
    <row r="66" spans="1:9">
      <c r="A66" s="37">
        <v>55</v>
      </c>
      <c r="B66" s="6"/>
      <c r="C66" s="6"/>
      <c r="D66" s="216"/>
      <c r="E66" s="16" t="str">
        <f t="shared" si="0"/>
        <v/>
      </c>
      <c r="F66" s="37"/>
      <c r="G66" s="58" t="str">
        <f t="shared" si="4"/>
        <v/>
      </c>
      <c r="H66" s="349" t="b">
        <f t="shared" si="2"/>
        <v>0</v>
      </c>
      <c r="I66" s="350">
        <f t="shared" si="5"/>
        <v>1</v>
      </c>
    </row>
    <row r="67" spans="1:9">
      <c r="A67" s="37">
        <v>56</v>
      </c>
      <c r="B67" s="6"/>
      <c r="C67" s="6"/>
      <c r="D67" s="216"/>
      <c r="E67" s="16" t="str">
        <f t="shared" si="0"/>
        <v/>
      </c>
      <c r="F67" s="37"/>
      <c r="G67" s="58" t="str">
        <f t="shared" si="4"/>
        <v/>
      </c>
      <c r="H67" s="349" t="b">
        <f t="shared" si="2"/>
        <v>0</v>
      </c>
      <c r="I67" s="350">
        <f t="shared" si="5"/>
        <v>1</v>
      </c>
    </row>
    <row r="68" spans="1:9">
      <c r="A68" s="37">
        <v>57</v>
      </c>
      <c r="B68" s="6"/>
      <c r="C68" s="6"/>
      <c r="D68" s="216"/>
      <c r="E68" s="16" t="str">
        <f t="shared" si="0"/>
        <v/>
      </c>
      <c r="F68" s="37"/>
      <c r="G68" s="58" t="str">
        <f t="shared" si="4"/>
        <v/>
      </c>
      <c r="H68" s="349" t="b">
        <f t="shared" si="2"/>
        <v>0</v>
      </c>
      <c r="I68" s="350">
        <f t="shared" si="5"/>
        <v>1</v>
      </c>
    </row>
    <row r="69" spans="1:9">
      <c r="A69" s="37">
        <v>58</v>
      </c>
      <c r="B69" s="6"/>
      <c r="C69" s="6"/>
      <c r="D69" s="216"/>
      <c r="E69" s="16" t="str">
        <f t="shared" si="0"/>
        <v/>
      </c>
      <c r="F69" s="37"/>
      <c r="G69" s="58" t="str">
        <f t="shared" si="4"/>
        <v/>
      </c>
      <c r="H69" s="349" t="b">
        <f t="shared" si="2"/>
        <v>0</v>
      </c>
      <c r="I69" s="350">
        <f t="shared" si="5"/>
        <v>1</v>
      </c>
    </row>
    <row r="70" spans="1:9">
      <c r="A70" s="37">
        <v>59</v>
      </c>
      <c r="B70" s="6"/>
      <c r="C70" s="6"/>
      <c r="D70" s="216"/>
      <c r="E70" s="16" t="str">
        <f t="shared" si="0"/>
        <v/>
      </c>
      <c r="F70" s="37"/>
      <c r="G70" s="58" t="str">
        <f t="shared" si="4"/>
        <v/>
      </c>
      <c r="H70" s="349" t="b">
        <f t="shared" si="2"/>
        <v>0</v>
      </c>
      <c r="I70" s="350">
        <f t="shared" si="5"/>
        <v>1</v>
      </c>
    </row>
    <row r="71" spans="1:9">
      <c r="A71" s="37">
        <v>60</v>
      </c>
      <c r="B71" s="6"/>
      <c r="C71" s="6"/>
      <c r="D71" s="216"/>
      <c r="E71" s="16" t="str">
        <f t="shared" si="0"/>
        <v/>
      </c>
      <c r="F71" s="37"/>
      <c r="G71" s="58" t="str">
        <f t="shared" si="4"/>
        <v/>
      </c>
      <c r="H71" s="349" t="b">
        <f t="shared" si="2"/>
        <v>0</v>
      </c>
      <c r="I71" s="350">
        <f t="shared" si="5"/>
        <v>1</v>
      </c>
    </row>
    <row r="72" spans="1:9">
      <c r="A72" s="37">
        <v>61</v>
      </c>
      <c r="B72" s="6"/>
      <c r="C72" s="6"/>
      <c r="D72" s="216"/>
      <c r="E72" s="16" t="str">
        <f t="shared" si="0"/>
        <v/>
      </c>
      <c r="F72" s="37"/>
      <c r="G72" s="58" t="str">
        <f t="shared" si="4"/>
        <v/>
      </c>
      <c r="H72" s="349" t="b">
        <f t="shared" si="2"/>
        <v>0</v>
      </c>
      <c r="I72" s="350">
        <f t="shared" si="5"/>
        <v>1</v>
      </c>
    </row>
    <row r="73" spans="1:9">
      <c r="A73" s="37">
        <v>62</v>
      </c>
      <c r="B73" s="6"/>
      <c r="C73" s="6"/>
      <c r="D73" s="216"/>
      <c r="E73" s="16" t="str">
        <f t="shared" si="0"/>
        <v/>
      </c>
      <c r="F73" s="37"/>
      <c r="G73" s="58" t="str">
        <f t="shared" si="4"/>
        <v/>
      </c>
      <c r="H73" s="349" t="b">
        <f t="shared" si="2"/>
        <v>0</v>
      </c>
      <c r="I73" s="350">
        <f t="shared" si="5"/>
        <v>1</v>
      </c>
    </row>
    <row r="74" spans="1:9">
      <c r="A74" s="37">
        <v>63</v>
      </c>
      <c r="B74" s="6"/>
      <c r="C74" s="6"/>
      <c r="D74" s="216"/>
      <c r="E74" s="16" t="str">
        <f t="shared" si="0"/>
        <v/>
      </c>
      <c r="F74" s="37"/>
      <c r="G74" s="58" t="str">
        <f t="shared" si="4"/>
        <v/>
      </c>
      <c r="H74" s="349" t="b">
        <f t="shared" si="2"/>
        <v>0</v>
      </c>
      <c r="I74" s="350">
        <f t="shared" si="5"/>
        <v>1</v>
      </c>
    </row>
    <row r="75" spans="1:9">
      <c r="A75" s="37">
        <v>64</v>
      </c>
      <c r="B75" s="6"/>
      <c r="C75" s="6"/>
      <c r="D75" s="216"/>
      <c r="E75" s="16" t="str">
        <f t="shared" si="0"/>
        <v/>
      </c>
      <c r="F75" s="37"/>
      <c r="G75" s="58" t="str">
        <f t="shared" si="4"/>
        <v/>
      </c>
      <c r="H75" s="349" t="b">
        <f t="shared" si="2"/>
        <v>0</v>
      </c>
      <c r="I75" s="350">
        <f t="shared" si="5"/>
        <v>1</v>
      </c>
    </row>
    <row r="76" spans="1:9">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c r="A77" s="37">
        <v>66</v>
      </c>
      <c r="B77" s="6"/>
      <c r="C77" s="6"/>
      <c r="D77" s="216"/>
      <c r="E77" s="16" t="str">
        <f t="shared" si="6"/>
        <v/>
      </c>
      <c r="F77" s="37"/>
      <c r="G77" s="58" t="str">
        <f t="shared" si="7"/>
        <v/>
      </c>
      <c r="H77" s="349" t="b">
        <f t="shared" si="8"/>
        <v>0</v>
      </c>
      <c r="I77" s="350">
        <f t="shared" si="9"/>
        <v>1</v>
      </c>
    </row>
    <row r="78" spans="1:9">
      <c r="A78" s="37">
        <v>67</v>
      </c>
      <c r="B78" s="6"/>
      <c r="C78" s="6"/>
      <c r="D78" s="216"/>
      <c r="E78" s="16" t="str">
        <f t="shared" si="6"/>
        <v/>
      </c>
      <c r="F78" s="37"/>
      <c r="G78" s="58" t="str">
        <f t="shared" si="7"/>
        <v/>
      </c>
      <c r="H78" s="349" t="b">
        <f t="shared" si="8"/>
        <v>0</v>
      </c>
      <c r="I78" s="350">
        <f t="shared" si="9"/>
        <v>1</v>
      </c>
    </row>
    <row r="79" spans="1:9">
      <c r="A79" s="37">
        <v>68</v>
      </c>
      <c r="B79" s="6"/>
      <c r="C79" s="6"/>
      <c r="D79" s="216"/>
      <c r="E79" s="16" t="str">
        <f t="shared" si="6"/>
        <v/>
      </c>
      <c r="F79" s="37"/>
      <c r="G79" s="58" t="str">
        <f t="shared" si="7"/>
        <v/>
      </c>
      <c r="H79" s="349" t="b">
        <f t="shared" si="8"/>
        <v>0</v>
      </c>
      <c r="I79" s="350">
        <f t="shared" si="9"/>
        <v>1</v>
      </c>
    </row>
    <row r="80" spans="1:9">
      <c r="A80" s="37">
        <v>69</v>
      </c>
      <c r="B80" s="6"/>
      <c r="C80" s="6"/>
      <c r="D80" s="216"/>
      <c r="E80" s="16" t="str">
        <f t="shared" si="6"/>
        <v/>
      </c>
      <c r="F80" s="37"/>
      <c r="G80" s="58" t="str">
        <f t="shared" si="7"/>
        <v/>
      </c>
      <c r="H80" s="349" t="b">
        <f t="shared" si="8"/>
        <v>0</v>
      </c>
      <c r="I80" s="350">
        <f t="shared" si="9"/>
        <v>1</v>
      </c>
    </row>
    <row r="81" spans="1:9">
      <c r="A81" s="37">
        <v>70</v>
      </c>
      <c r="B81" s="6"/>
      <c r="C81" s="6"/>
      <c r="D81" s="216"/>
      <c r="E81" s="16" t="str">
        <f t="shared" si="6"/>
        <v/>
      </c>
      <c r="F81" s="37"/>
      <c r="G81" s="58" t="str">
        <f t="shared" si="7"/>
        <v/>
      </c>
      <c r="H81" s="349" t="b">
        <f t="shared" si="8"/>
        <v>0</v>
      </c>
      <c r="I81" s="350">
        <f t="shared" si="9"/>
        <v>1</v>
      </c>
    </row>
    <row r="82" spans="1:9">
      <c r="A82" s="37">
        <v>71</v>
      </c>
      <c r="B82" s="6"/>
      <c r="C82" s="6"/>
      <c r="D82" s="216"/>
      <c r="E82" s="16" t="str">
        <f t="shared" si="6"/>
        <v/>
      </c>
      <c r="F82" s="37"/>
      <c r="G82" s="58" t="str">
        <f t="shared" si="7"/>
        <v/>
      </c>
      <c r="H82" s="349" t="b">
        <f t="shared" si="8"/>
        <v>0</v>
      </c>
      <c r="I82" s="350">
        <f t="shared" si="9"/>
        <v>1</v>
      </c>
    </row>
    <row r="83" spans="1:9">
      <c r="A83" s="37">
        <v>72</v>
      </c>
      <c r="B83" s="6"/>
      <c r="C83" s="6"/>
      <c r="D83" s="216"/>
      <c r="E83" s="16" t="str">
        <f t="shared" si="6"/>
        <v/>
      </c>
      <c r="F83" s="37"/>
      <c r="G83" s="58" t="str">
        <f t="shared" si="7"/>
        <v/>
      </c>
      <c r="H83" s="349" t="b">
        <f t="shared" si="8"/>
        <v>0</v>
      </c>
      <c r="I83" s="350">
        <f t="shared" si="9"/>
        <v>1</v>
      </c>
    </row>
    <row r="84" spans="1:9">
      <c r="A84" s="37">
        <v>73</v>
      </c>
      <c r="B84" s="6"/>
      <c r="C84" s="6"/>
      <c r="D84" s="216"/>
      <c r="E84" s="16" t="str">
        <f t="shared" si="6"/>
        <v/>
      </c>
      <c r="F84" s="37"/>
      <c r="G84" s="58" t="str">
        <f t="shared" si="7"/>
        <v/>
      </c>
      <c r="H84" s="349" t="b">
        <f t="shared" si="8"/>
        <v>0</v>
      </c>
      <c r="I84" s="350">
        <f t="shared" si="9"/>
        <v>1</v>
      </c>
    </row>
    <row r="85" spans="1:9">
      <c r="A85" s="37">
        <v>74</v>
      </c>
      <c r="B85" s="6"/>
      <c r="C85" s="6"/>
      <c r="D85" s="216"/>
      <c r="E85" s="16" t="str">
        <f t="shared" si="6"/>
        <v/>
      </c>
      <c r="F85" s="37"/>
      <c r="G85" s="58" t="str">
        <f t="shared" si="7"/>
        <v/>
      </c>
      <c r="H85" s="349" t="b">
        <f t="shared" si="8"/>
        <v>0</v>
      </c>
      <c r="I85" s="350">
        <f t="shared" si="9"/>
        <v>1</v>
      </c>
    </row>
    <row r="86" spans="1:9">
      <c r="A86" s="37">
        <v>75</v>
      </c>
      <c r="B86" s="6"/>
      <c r="C86" s="6"/>
      <c r="D86" s="216"/>
      <c r="E86" s="16" t="str">
        <f t="shared" si="6"/>
        <v/>
      </c>
      <c r="F86" s="37"/>
      <c r="G86" s="58" t="str">
        <f t="shared" si="7"/>
        <v/>
      </c>
      <c r="H86" s="349" t="b">
        <f t="shared" si="8"/>
        <v>0</v>
      </c>
      <c r="I86" s="350">
        <f t="shared" si="9"/>
        <v>1</v>
      </c>
    </row>
    <row r="87" spans="1:9">
      <c r="A87" s="37">
        <v>76</v>
      </c>
      <c r="B87" s="6"/>
      <c r="C87" s="6"/>
      <c r="D87" s="216"/>
      <c r="E87" s="16" t="str">
        <f t="shared" si="6"/>
        <v/>
      </c>
      <c r="F87" s="37"/>
      <c r="G87" s="58" t="str">
        <f t="shared" si="7"/>
        <v/>
      </c>
      <c r="H87" s="349" t="b">
        <f t="shared" si="8"/>
        <v>0</v>
      </c>
      <c r="I87" s="350">
        <f t="shared" si="9"/>
        <v>1</v>
      </c>
    </row>
    <row r="88" spans="1:9">
      <c r="A88" s="37">
        <v>77</v>
      </c>
      <c r="B88" s="6"/>
      <c r="C88" s="6"/>
      <c r="D88" s="216"/>
      <c r="E88" s="16" t="str">
        <f t="shared" si="6"/>
        <v/>
      </c>
      <c r="F88" s="37"/>
      <c r="G88" s="58" t="str">
        <f t="shared" si="7"/>
        <v/>
      </c>
      <c r="H88" s="349" t="b">
        <f t="shared" si="8"/>
        <v>0</v>
      </c>
      <c r="I88" s="350">
        <f t="shared" si="9"/>
        <v>1</v>
      </c>
    </row>
    <row r="89" spans="1:9">
      <c r="A89" s="37">
        <v>78</v>
      </c>
      <c r="B89" s="6"/>
      <c r="C89" s="6"/>
      <c r="D89" s="216"/>
      <c r="E89" s="16" t="str">
        <f t="shared" si="6"/>
        <v/>
      </c>
      <c r="F89" s="37"/>
      <c r="G89" s="58" t="str">
        <f t="shared" si="7"/>
        <v/>
      </c>
      <c r="H89" s="349" t="b">
        <f t="shared" si="8"/>
        <v>0</v>
      </c>
      <c r="I89" s="350">
        <f t="shared" si="9"/>
        <v>1</v>
      </c>
    </row>
    <row r="90" spans="1:9">
      <c r="A90" s="37">
        <v>79</v>
      </c>
      <c r="B90" s="6"/>
      <c r="C90" s="6"/>
      <c r="D90" s="216"/>
      <c r="E90" s="16" t="str">
        <f t="shared" si="6"/>
        <v/>
      </c>
      <c r="F90" s="37"/>
      <c r="G90" s="58" t="str">
        <f t="shared" si="7"/>
        <v/>
      </c>
      <c r="H90" s="349" t="b">
        <f t="shared" si="8"/>
        <v>0</v>
      </c>
      <c r="I90" s="350">
        <f t="shared" si="9"/>
        <v>1</v>
      </c>
    </row>
    <row r="91" spans="1:9">
      <c r="A91" s="37">
        <v>80</v>
      </c>
      <c r="B91" s="6"/>
      <c r="C91" s="6"/>
      <c r="D91" s="216"/>
      <c r="E91" s="16" t="str">
        <f t="shared" si="6"/>
        <v/>
      </c>
      <c r="F91" s="37"/>
      <c r="G91" s="58" t="str">
        <f t="shared" si="7"/>
        <v/>
      </c>
      <c r="H91" s="349" t="b">
        <f t="shared" si="8"/>
        <v>0</v>
      </c>
      <c r="I91" s="350">
        <f t="shared" si="9"/>
        <v>1</v>
      </c>
    </row>
    <row r="92" spans="1:9">
      <c r="A92" s="37">
        <v>81</v>
      </c>
      <c r="B92" s="6"/>
      <c r="C92" s="6"/>
      <c r="D92" s="216"/>
      <c r="E92" s="16" t="str">
        <f t="shared" si="6"/>
        <v/>
      </c>
      <c r="F92" s="37"/>
      <c r="G92" s="58" t="str">
        <f t="shared" si="7"/>
        <v/>
      </c>
      <c r="H92" s="349" t="b">
        <f t="shared" si="8"/>
        <v>0</v>
      </c>
      <c r="I92" s="350">
        <f t="shared" si="9"/>
        <v>1</v>
      </c>
    </row>
    <row r="93" spans="1:9">
      <c r="A93" s="37">
        <v>82</v>
      </c>
      <c r="B93" s="6"/>
      <c r="C93" s="6"/>
      <c r="D93" s="216"/>
      <c r="E93" s="16" t="str">
        <f t="shared" si="6"/>
        <v/>
      </c>
      <c r="F93" s="37"/>
      <c r="G93" s="58" t="str">
        <f t="shared" si="7"/>
        <v/>
      </c>
      <c r="H93" s="349" t="b">
        <f t="shared" si="8"/>
        <v>0</v>
      </c>
      <c r="I93" s="350">
        <f t="shared" si="9"/>
        <v>1</v>
      </c>
    </row>
    <row r="94" spans="1:9">
      <c r="A94" s="37">
        <v>83</v>
      </c>
      <c r="B94" s="6"/>
      <c r="C94" s="6"/>
      <c r="D94" s="216"/>
      <c r="E94" s="16" t="str">
        <f t="shared" si="6"/>
        <v/>
      </c>
      <c r="F94" s="37"/>
      <c r="G94" s="58" t="str">
        <f t="shared" si="7"/>
        <v/>
      </c>
      <c r="H94" s="349" t="b">
        <f t="shared" si="8"/>
        <v>0</v>
      </c>
      <c r="I94" s="350">
        <f t="shared" si="9"/>
        <v>1</v>
      </c>
    </row>
    <row r="95" spans="1:9">
      <c r="A95" s="37">
        <v>84</v>
      </c>
      <c r="B95" s="6"/>
      <c r="C95" s="6"/>
      <c r="D95" s="216"/>
      <c r="E95" s="16" t="str">
        <f t="shared" si="6"/>
        <v/>
      </c>
      <c r="F95" s="37"/>
      <c r="G95" s="58" t="str">
        <f t="shared" si="7"/>
        <v/>
      </c>
      <c r="H95" s="349" t="b">
        <f t="shared" si="8"/>
        <v>0</v>
      </c>
      <c r="I95" s="350">
        <f t="shared" si="9"/>
        <v>1</v>
      </c>
    </row>
    <row r="96" spans="1:9">
      <c r="A96" s="37">
        <v>85</v>
      </c>
      <c r="B96" s="6"/>
      <c r="C96" s="6"/>
      <c r="D96" s="216"/>
      <c r="E96" s="16" t="str">
        <f t="shared" si="6"/>
        <v/>
      </c>
      <c r="F96" s="37"/>
      <c r="G96" s="58" t="str">
        <f t="shared" si="7"/>
        <v/>
      </c>
      <c r="H96" s="349" t="b">
        <f t="shared" si="8"/>
        <v>0</v>
      </c>
      <c r="I96" s="350">
        <f t="shared" si="9"/>
        <v>1</v>
      </c>
    </row>
    <row r="97" spans="1:9">
      <c r="A97" s="37">
        <v>86</v>
      </c>
      <c r="B97" s="6"/>
      <c r="C97" s="6"/>
      <c r="D97" s="216"/>
      <c r="E97" s="16" t="str">
        <f t="shared" si="6"/>
        <v/>
      </c>
      <c r="F97" s="37"/>
      <c r="G97" s="58" t="str">
        <f t="shared" si="7"/>
        <v/>
      </c>
      <c r="H97" s="349" t="b">
        <f t="shared" si="8"/>
        <v>0</v>
      </c>
      <c r="I97" s="350">
        <f t="shared" si="9"/>
        <v>1</v>
      </c>
    </row>
    <row r="98" spans="1:9">
      <c r="A98" s="37">
        <v>87</v>
      </c>
      <c r="B98" s="6"/>
      <c r="C98" s="6"/>
      <c r="D98" s="216"/>
      <c r="E98" s="16" t="str">
        <f t="shared" si="6"/>
        <v/>
      </c>
      <c r="F98" s="37"/>
      <c r="G98" s="58" t="str">
        <f t="shared" si="7"/>
        <v/>
      </c>
      <c r="H98" s="349" t="b">
        <f t="shared" si="8"/>
        <v>0</v>
      </c>
      <c r="I98" s="350">
        <f t="shared" si="9"/>
        <v>1</v>
      </c>
    </row>
    <row r="99" spans="1:9">
      <c r="A99" s="37">
        <v>88</v>
      </c>
      <c r="B99" s="6"/>
      <c r="C99" s="6"/>
      <c r="D99" s="216"/>
      <c r="E99" s="16" t="str">
        <f t="shared" si="6"/>
        <v/>
      </c>
      <c r="F99" s="37"/>
      <c r="G99" s="58" t="str">
        <f t="shared" si="7"/>
        <v/>
      </c>
      <c r="H99" s="349" t="b">
        <f t="shared" si="8"/>
        <v>0</v>
      </c>
      <c r="I99" s="350">
        <f t="shared" si="9"/>
        <v>1</v>
      </c>
    </row>
    <row r="100" spans="1:9">
      <c r="A100" s="37">
        <v>89</v>
      </c>
      <c r="B100" s="6"/>
      <c r="C100" s="6"/>
      <c r="D100" s="216"/>
      <c r="E100" s="16" t="str">
        <f t="shared" si="6"/>
        <v/>
      </c>
      <c r="F100" s="37"/>
      <c r="G100" s="58" t="str">
        <f t="shared" si="7"/>
        <v/>
      </c>
      <c r="H100" s="349" t="b">
        <f t="shared" si="8"/>
        <v>0</v>
      </c>
      <c r="I100" s="350">
        <f t="shared" si="9"/>
        <v>1</v>
      </c>
    </row>
    <row r="101" spans="1:9">
      <c r="A101" s="37">
        <v>90</v>
      </c>
      <c r="B101" s="6"/>
      <c r="C101" s="6"/>
      <c r="D101" s="216"/>
      <c r="E101" s="16" t="str">
        <f t="shared" si="6"/>
        <v/>
      </c>
      <c r="F101" s="37"/>
      <c r="G101" s="58" t="str">
        <f t="shared" si="7"/>
        <v/>
      </c>
      <c r="H101" s="349" t="b">
        <f t="shared" si="8"/>
        <v>0</v>
      </c>
      <c r="I101" s="350">
        <f t="shared" si="9"/>
        <v>1</v>
      </c>
    </row>
    <row r="102" spans="1:9">
      <c r="A102" s="37">
        <v>91</v>
      </c>
      <c r="B102" s="6"/>
      <c r="C102" s="6"/>
      <c r="D102" s="216"/>
      <c r="E102" s="16" t="str">
        <f t="shared" si="6"/>
        <v/>
      </c>
      <c r="F102" s="37"/>
      <c r="G102" s="58" t="str">
        <f t="shared" si="7"/>
        <v/>
      </c>
      <c r="H102" s="349" t="b">
        <f t="shared" si="8"/>
        <v>0</v>
      </c>
      <c r="I102" s="350">
        <f t="shared" si="9"/>
        <v>1</v>
      </c>
    </row>
    <row r="103" spans="1:9">
      <c r="A103" s="37">
        <v>92</v>
      </c>
      <c r="B103" s="6"/>
      <c r="C103" s="6"/>
      <c r="D103" s="216"/>
      <c r="E103" s="16" t="str">
        <f t="shared" si="6"/>
        <v/>
      </c>
      <c r="F103" s="37"/>
      <c r="G103" s="58" t="str">
        <f t="shared" si="7"/>
        <v/>
      </c>
      <c r="H103" s="349" t="b">
        <f t="shared" si="8"/>
        <v>0</v>
      </c>
      <c r="I103" s="350">
        <f t="shared" si="9"/>
        <v>1</v>
      </c>
    </row>
    <row r="104" spans="1:9">
      <c r="A104" s="37">
        <v>93</v>
      </c>
      <c r="B104" s="6"/>
      <c r="C104" s="6"/>
      <c r="D104" s="216"/>
      <c r="E104" s="16" t="str">
        <f t="shared" si="6"/>
        <v/>
      </c>
      <c r="F104" s="37"/>
      <c r="G104" s="58" t="str">
        <f t="shared" si="7"/>
        <v/>
      </c>
      <c r="H104" s="349" t="b">
        <f t="shared" si="8"/>
        <v>0</v>
      </c>
      <c r="I104" s="350">
        <f t="shared" si="9"/>
        <v>1</v>
      </c>
    </row>
    <row r="105" spans="1:9">
      <c r="A105" s="37">
        <v>94</v>
      </c>
      <c r="B105" s="6"/>
      <c r="C105" s="6"/>
      <c r="D105" s="216"/>
      <c r="E105" s="16" t="str">
        <f t="shared" si="6"/>
        <v/>
      </c>
      <c r="F105" s="37"/>
      <c r="G105" s="58" t="str">
        <f t="shared" si="7"/>
        <v/>
      </c>
      <c r="H105" s="349" t="b">
        <f t="shared" si="8"/>
        <v>0</v>
      </c>
      <c r="I105" s="350">
        <f t="shared" si="9"/>
        <v>1</v>
      </c>
    </row>
    <row r="106" spans="1:9">
      <c r="A106" s="37">
        <v>95</v>
      </c>
      <c r="B106" s="6"/>
      <c r="C106" s="6"/>
      <c r="D106" s="216"/>
      <c r="E106" s="16" t="str">
        <f t="shared" si="6"/>
        <v/>
      </c>
      <c r="F106" s="37"/>
      <c r="G106" s="58" t="str">
        <f t="shared" si="7"/>
        <v/>
      </c>
      <c r="H106" s="349" t="b">
        <f t="shared" si="8"/>
        <v>0</v>
      </c>
      <c r="I106" s="350">
        <f t="shared" si="9"/>
        <v>1</v>
      </c>
    </row>
    <row r="107" spans="1:9">
      <c r="A107" s="37">
        <v>96</v>
      </c>
      <c r="B107" s="6"/>
      <c r="C107" s="6"/>
      <c r="D107" s="216"/>
      <c r="E107" s="16" t="str">
        <f t="shared" si="6"/>
        <v/>
      </c>
      <c r="F107" s="37"/>
      <c r="G107" s="58" t="str">
        <f t="shared" si="7"/>
        <v/>
      </c>
      <c r="H107" s="349" t="b">
        <f t="shared" si="8"/>
        <v>0</v>
      </c>
      <c r="I107" s="350">
        <f t="shared" si="9"/>
        <v>1</v>
      </c>
    </row>
    <row r="108" spans="1:9">
      <c r="A108" s="37">
        <v>97</v>
      </c>
      <c r="B108" s="6"/>
      <c r="C108" s="6"/>
      <c r="D108" s="216"/>
      <c r="E108" s="16" t="str">
        <f t="shared" si="6"/>
        <v/>
      </c>
      <c r="F108" s="37"/>
      <c r="G108" s="58" t="str">
        <f t="shared" si="7"/>
        <v/>
      </c>
      <c r="H108" s="349" t="b">
        <f t="shared" si="8"/>
        <v>0</v>
      </c>
      <c r="I108" s="350">
        <f t="shared" si="9"/>
        <v>1</v>
      </c>
    </row>
    <row r="109" spans="1:9">
      <c r="A109" s="37">
        <v>98</v>
      </c>
      <c r="B109" s="6"/>
      <c r="C109" s="6"/>
      <c r="D109" s="216"/>
      <c r="E109" s="16" t="str">
        <f t="shared" si="6"/>
        <v/>
      </c>
      <c r="F109" s="37"/>
      <c r="G109" s="58" t="str">
        <f t="shared" si="7"/>
        <v/>
      </c>
      <c r="H109" s="349" t="b">
        <f t="shared" si="8"/>
        <v>0</v>
      </c>
      <c r="I109" s="350">
        <f t="shared" si="9"/>
        <v>1</v>
      </c>
    </row>
    <row r="110" spans="1:9">
      <c r="A110" s="143">
        <v>99</v>
      </c>
      <c r="B110" s="6"/>
      <c r="C110" s="6"/>
      <c r="D110" s="216"/>
      <c r="E110" s="16" t="str">
        <f t="shared" si="6"/>
        <v/>
      </c>
      <c r="F110" s="143"/>
      <c r="G110" s="58" t="str">
        <f t="shared" si="7"/>
        <v/>
      </c>
      <c r="H110" s="349" t="b">
        <f t="shared" si="8"/>
        <v>0</v>
      </c>
      <c r="I110" s="350">
        <f t="shared" si="9"/>
        <v>1</v>
      </c>
    </row>
    <row r="111" spans="1:9">
      <c r="A111" s="143">
        <v>100</v>
      </c>
      <c r="B111" s="144"/>
      <c r="C111" s="144"/>
      <c r="D111" s="146"/>
      <c r="E111" s="16" t="str">
        <f t="shared" si="6"/>
        <v/>
      </c>
      <c r="F111" s="143"/>
    </row>
    <row r="112" spans="1:9">
      <c r="A112" s="143">
        <v>101</v>
      </c>
      <c r="B112" s="144"/>
      <c r="C112" s="144"/>
      <c r="D112" s="146"/>
      <c r="E112" s="16" t="str">
        <f t="shared" si="6"/>
        <v/>
      </c>
      <c r="F112" s="143"/>
    </row>
    <row r="113" spans="1:18">
      <c r="A113" s="143">
        <v>102</v>
      </c>
      <c r="B113" s="144"/>
      <c r="C113" s="144"/>
      <c r="D113" s="146"/>
      <c r="E113" s="16" t="str">
        <f t="shared" si="6"/>
        <v/>
      </c>
      <c r="F113" s="143"/>
    </row>
    <row r="114" spans="1:18">
      <c r="A114" s="143">
        <v>103</v>
      </c>
      <c r="B114" s="144"/>
      <c r="C114" s="144"/>
      <c r="D114" s="146"/>
      <c r="E114" s="16" t="str">
        <f t="shared" si="6"/>
        <v/>
      </c>
      <c r="F114" s="143"/>
    </row>
    <row r="115" spans="1:18" s="70" customFormat="1">
      <c r="A115" s="143">
        <v>104</v>
      </c>
      <c r="B115" s="144"/>
      <c r="C115" s="144"/>
      <c r="D115" s="146"/>
      <c r="E115" s="16" t="str">
        <f t="shared" si="6"/>
        <v/>
      </c>
      <c r="F115" s="143"/>
      <c r="H115" s="71"/>
      <c r="I115" s="64"/>
      <c r="J115"/>
      <c r="K115" s="64"/>
      <c r="L115" s="64"/>
      <c r="M115" s="64"/>
      <c r="N115" s="64"/>
      <c r="O115" s="64"/>
      <c r="P115" s="64"/>
      <c r="Q115" s="64"/>
      <c r="R115" s="64"/>
    </row>
    <row r="116" spans="1:18" s="70" customFormat="1">
      <c r="A116" s="143">
        <v>105</v>
      </c>
      <c r="B116" s="144"/>
      <c r="C116" s="144"/>
      <c r="D116" s="146"/>
      <c r="E116" s="16" t="str">
        <f t="shared" si="6"/>
        <v/>
      </c>
      <c r="F116" s="143"/>
      <c r="H116" s="71"/>
      <c r="I116" s="64"/>
      <c r="J116"/>
      <c r="K116" s="64"/>
      <c r="L116" s="64"/>
      <c r="M116" s="64"/>
      <c r="N116" s="64"/>
      <c r="O116" s="64"/>
      <c r="P116" s="64"/>
      <c r="Q116" s="64"/>
      <c r="R116" s="64"/>
    </row>
    <row r="117" spans="1:18" s="70" customFormat="1">
      <c r="A117" s="143">
        <v>106</v>
      </c>
      <c r="B117" s="144"/>
      <c r="C117" s="144"/>
      <c r="D117" s="146"/>
      <c r="E117" s="16" t="str">
        <f t="shared" si="6"/>
        <v/>
      </c>
      <c r="F117" s="143"/>
      <c r="H117" s="71"/>
      <c r="I117" s="64"/>
      <c r="J117"/>
      <c r="K117" s="64"/>
      <c r="L117" s="64"/>
      <c r="M117" s="64"/>
      <c r="N117" s="64"/>
      <c r="O117" s="64"/>
      <c r="P117" s="64"/>
      <c r="Q117" s="64"/>
      <c r="R117" s="64"/>
    </row>
    <row r="118" spans="1:18" s="70" customFormat="1">
      <c r="A118" s="143">
        <v>107</v>
      </c>
      <c r="B118" s="144"/>
      <c r="C118" s="144"/>
      <c r="D118" s="146"/>
      <c r="E118" s="16" t="str">
        <f t="shared" si="6"/>
        <v/>
      </c>
      <c r="F118" s="143"/>
      <c r="H118" s="71"/>
      <c r="I118" s="64"/>
      <c r="J118"/>
      <c r="K118" s="64"/>
      <c r="L118" s="64"/>
      <c r="M118" s="64"/>
      <c r="N118" s="64"/>
      <c r="O118" s="64"/>
      <c r="P118" s="64"/>
      <c r="Q118" s="64"/>
      <c r="R118" s="64"/>
    </row>
    <row r="119" spans="1:18" s="70" customFormat="1">
      <c r="A119" s="143">
        <v>108</v>
      </c>
      <c r="B119" s="144"/>
      <c r="C119" s="144"/>
      <c r="D119" s="146"/>
      <c r="E119" s="16" t="str">
        <f t="shared" si="6"/>
        <v/>
      </c>
      <c r="F119" s="143"/>
      <c r="H119" s="71"/>
      <c r="I119" s="64"/>
      <c r="J119"/>
      <c r="K119" s="64"/>
      <c r="L119" s="64"/>
      <c r="M119" s="64"/>
      <c r="N119" s="64"/>
      <c r="O119" s="64"/>
      <c r="P119" s="64"/>
      <c r="Q119" s="64"/>
      <c r="R119" s="64"/>
    </row>
    <row r="120" spans="1:18" s="70" customFormat="1">
      <c r="A120" s="143">
        <v>109</v>
      </c>
      <c r="B120" s="144"/>
      <c r="C120" s="144"/>
      <c r="D120" s="146"/>
      <c r="E120" s="16" t="str">
        <f t="shared" si="6"/>
        <v/>
      </c>
      <c r="F120" s="143"/>
      <c r="H120" s="71"/>
      <c r="I120" s="64"/>
      <c r="J120"/>
      <c r="K120" s="64"/>
      <c r="L120" s="64"/>
      <c r="M120" s="64"/>
      <c r="N120" s="64"/>
      <c r="O120" s="64"/>
      <c r="P120" s="64"/>
      <c r="Q120" s="64"/>
      <c r="R120" s="64"/>
    </row>
    <row r="121" spans="1:18" s="70" customFormat="1">
      <c r="A121" s="143">
        <v>110</v>
      </c>
      <c r="B121" s="144"/>
      <c r="C121" s="144"/>
      <c r="D121" s="146"/>
      <c r="E121" s="16" t="str">
        <f t="shared" si="6"/>
        <v/>
      </c>
      <c r="F121" s="143"/>
      <c r="H121" s="71"/>
      <c r="I121" s="64"/>
      <c r="J121"/>
      <c r="K121" s="64"/>
      <c r="L121" s="64"/>
      <c r="M121" s="64"/>
      <c r="N121" s="64"/>
      <c r="O121" s="64"/>
      <c r="P121" s="64"/>
      <c r="Q121" s="64"/>
      <c r="R121" s="64"/>
    </row>
    <row r="122" spans="1:18" s="70" customFormat="1">
      <c r="A122" s="143">
        <v>111</v>
      </c>
      <c r="B122" s="144"/>
      <c r="C122" s="144"/>
      <c r="D122" s="146"/>
      <c r="E122" s="16" t="str">
        <f t="shared" si="6"/>
        <v/>
      </c>
      <c r="F122" s="143"/>
      <c r="H122" s="71"/>
      <c r="I122" s="64"/>
      <c r="J122"/>
      <c r="K122" s="64"/>
      <c r="L122" s="64"/>
      <c r="M122" s="64"/>
      <c r="N122" s="64"/>
      <c r="O122" s="64"/>
      <c r="P122" s="64"/>
      <c r="Q122" s="64"/>
      <c r="R122" s="64"/>
    </row>
    <row r="123" spans="1:18" s="70" customFormat="1">
      <c r="A123" s="143">
        <v>112</v>
      </c>
      <c r="B123" s="144"/>
      <c r="C123" s="144"/>
      <c r="D123" s="146"/>
      <c r="E123" s="16" t="str">
        <f t="shared" si="6"/>
        <v/>
      </c>
      <c r="F123" s="143"/>
      <c r="H123" s="71"/>
      <c r="I123" s="64"/>
      <c r="J123"/>
      <c r="K123" s="64"/>
      <c r="L123" s="64"/>
      <c r="M123" s="64"/>
      <c r="N123" s="64"/>
      <c r="O123" s="64"/>
      <c r="P123" s="64"/>
      <c r="Q123" s="64"/>
      <c r="R123" s="64"/>
    </row>
    <row r="124" spans="1:18" s="70" customFormat="1">
      <c r="A124" s="143">
        <v>113</v>
      </c>
      <c r="B124" s="144"/>
      <c r="C124" s="144"/>
      <c r="D124" s="146"/>
      <c r="E124" s="16" t="str">
        <f t="shared" si="6"/>
        <v/>
      </c>
      <c r="F124" s="143"/>
      <c r="H124" s="71"/>
      <c r="I124" s="64"/>
      <c r="J124"/>
      <c r="K124" s="64"/>
      <c r="L124" s="64"/>
      <c r="M124" s="64"/>
      <c r="N124" s="64"/>
      <c r="O124" s="64"/>
      <c r="P124" s="64"/>
      <c r="Q124" s="64"/>
      <c r="R124" s="64"/>
    </row>
    <row r="125" spans="1:18" s="70" customFormat="1">
      <c r="A125" s="143">
        <v>114</v>
      </c>
      <c r="B125" s="144"/>
      <c r="C125" s="144"/>
      <c r="D125" s="146"/>
      <c r="E125" s="16" t="str">
        <f t="shared" si="6"/>
        <v/>
      </c>
      <c r="F125" s="143"/>
      <c r="H125" s="71"/>
      <c r="I125" s="64"/>
      <c r="J125"/>
      <c r="K125" s="64"/>
      <c r="L125" s="64"/>
      <c r="M125" s="64"/>
      <c r="N125" s="64"/>
      <c r="O125" s="64"/>
      <c r="P125" s="64"/>
      <c r="Q125" s="64"/>
      <c r="R125" s="64"/>
    </row>
    <row r="126" spans="1:18" s="70" customFormat="1">
      <c r="A126" s="143">
        <v>115</v>
      </c>
      <c r="B126" s="144"/>
      <c r="C126" s="144"/>
      <c r="D126" s="146"/>
      <c r="E126" s="16" t="str">
        <f t="shared" si="6"/>
        <v/>
      </c>
      <c r="F126" s="143"/>
      <c r="H126" s="71"/>
      <c r="I126" s="64"/>
      <c r="J126"/>
      <c r="K126" s="64"/>
      <c r="L126" s="64"/>
      <c r="M126" s="64"/>
      <c r="N126" s="64"/>
      <c r="O126" s="64"/>
      <c r="P126" s="64"/>
      <c r="Q126" s="64"/>
      <c r="R126" s="64"/>
    </row>
    <row r="127" spans="1:18" s="70" customFormat="1">
      <c r="A127" s="143">
        <v>116</v>
      </c>
      <c r="B127" s="144"/>
      <c r="C127" s="144"/>
      <c r="D127" s="146"/>
      <c r="E127" s="16" t="str">
        <f t="shared" si="6"/>
        <v/>
      </c>
      <c r="F127" s="143"/>
      <c r="H127" s="71"/>
      <c r="I127" s="64"/>
      <c r="J127"/>
      <c r="K127" s="64"/>
      <c r="L127" s="64"/>
      <c r="M127" s="64"/>
      <c r="N127" s="64"/>
      <c r="O127" s="64"/>
      <c r="P127" s="64"/>
      <c r="Q127" s="64"/>
      <c r="R127" s="64"/>
    </row>
    <row r="128" spans="1:18" s="70" customFormat="1">
      <c r="A128" s="143">
        <v>117</v>
      </c>
      <c r="B128" s="144"/>
      <c r="C128" s="144"/>
      <c r="D128" s="146"/>
      <c r="E128" s="16" t="str">
        <f t="shared" si="6"/>
        <v/>
      </c>
      <c r="F128" s="143"/>
      <c r="H128" s="71"/>
      <c r="I128" s="64"/>
      <c r="J128"/>
      <c r="K128" s="64"/>
      <c r="L128" s="64"/>
      <c r="M128" s="64"/>
      <c r="N128" s="64"/>
      <c r="O128" s="64"/>
      <c r="P128" s="64"/>
      <c r="Q128" s="64"/>
      <c r="R128" s="64"/>
    </row>
    <row r="129" spans="1:18" s="70" customFormat="1">
      <c r="A129" s="143">
        <v>118</v>
      </c>
      <c r="B129" s="144"/>
      <c r="C129" s="144"/>
      <c r="D129" s="146"/>
      <c r="E129" s="16" t="str">
        <f t="shared" si="6"/>
        <v/>
      </c>
      <c r="F129" s="143"/>
      <c r="H129" s="71"/>
      <c r="I129" s="64"/>
      <c r="J129"/>
      <c r="K129" s="64"/>
      <c r="L129" s="64"/>
      <c r="M129" s="64"/>
      <c r="N129" s="64"/>
      <c r="O129" s="64"/>
      <c r="P129" s="64"/>
      <c r="Q129" s="64"/>
      <c r="R129" s="64"/>
    </row>
    <row r="130" spans="1:18" s="70" customFormat="1">
      <c r="A130" s="143">
        <v>119</v>
      </c>
      <c r="B130" s="144"/>
      <c r="C130" s="144"/>
      <c r="D130" s="146"/>
      <c r="E130" s="16" t="str">
        <f t="shared" si="6"/>
        <v/>
      </c>
      <c r="F130" s="143"/>
      <c r="H130" s="71"/>
      <c r="I130" s="64"/>
      <c r="J130"/>
      <c r="K130" s="64"/>
      <c r="L130" s="64"/>
      <c r="M130" s="64"/>
      <c r="N130" s="64"/>
      <c r="O130" s="64"/>
      <c r="P130" s="64"/>
      <c r="Q130" s="64"/>
      <c r="R130" s="64"/>
    </row>
    <row r="131" spans="1:18" s="70" customFormat="1">
      <c r="A131" s="143">
        <v>120</v>
      </c>
      <c r="B131" s="144"/>
      <c r="C131" s="144"/>
      <c r="D131" s="146"/>
      <c r="E131" s="16" t="str">
        <f t="shared" si="6"/>
        <v/>
      </c>
      <c r="F131" s="143"/>
      <c r="H131" s="71"/>
      <c r="I131" s="64"/>
      <c r="J131"/>
      <c r="K131" s="64"/>
      <c r="L131" s="64"/>
      <c r="M131" s="64"/>
      <c r="N131" s="64"/>
      <c r="O131" s="64"/>
      <c r="P131" s="64"/>
      <c r="Q131" s="64"/>
      <c r="R131" s="64"/>
    </row>
    <row r="132" spans="1:18" s="70" customFormat="1">
      <c r="A132" s="143">
        <v>121</v>
      </c>
      <c r="B132" s="144"/>
      <c r="C132" s="144"/>
      <c r="D132" s="146"/>
      <c r="E132" s="16" t="str">
        <f t="shared" si="6"/>
        <v/>
      </c>
      <c r="F132" s="143"/>
      <c r="H132" s="71"/>
      <c r="I132" s="64"/>
      <c r="J132"/>
      <c r="K132" s="64"/>
      <c r="L132" s="64"/>
      <c r="M132" s="64"/>
      <c r="N132" s="64"/>
      <c r="O132" s="64"/>
      <c r="P132" s="64"/>
      <c r="Q132" s="64"/>
      <c r="R132" s="64"/>
    </row>
    <row r="133" spans="1:18" s="70" customFormat="1">
      <c r="A133" s="143">
        <v>122</v>
      </c>
      <c r="B133" s="144"/>
      <c r="C133" s="144"/>
      <c r="D133" s="146"/>
      <c r="E133" s="16" t="str">
        <f t="shared" si="6"/>
        <v/>
      </c>
      <c r="F133" s="143"/>
      <c r="H133" s="71"/>
      <c r="I133" s="64"/>
      <c r="J133"/>
      <c r="K133" s="64"/>
      <c r="L133" s="64"/>
      <c r="M133" s="64"/>
      <c r="N133" s="64"/>
      <c r="O133" s="64"/>
      <c r="P133" s="64"/>
      <c r="Q133" s="64"/>
      <c r="R133" s="64"/>
    </row>
    <row r="134" spans="1:18" s="70" customFormat="1">
      <c r="A134" s="143">
        <v>123</v>
      </c>
      <c r="B134" s="144"/>
      <c r="C134" s="144"/>
      <c r="D134" s="146"/>
      <c r="E134" s="16" t="str">
        <f t="shared" si="6"/>
        <v/>
      </c>
      <c r="F134" s="143"/>
      <c r="H134" s="71"/>
      <c r="I134" s="64"/>
      <c r="J134"/>
      <c r="K134" s="64"/>
      <c r="L134" s="64"/>
      <c r="M134" s="64"/>
      <c r="N134" s="64"/>
      <c r="O134" s="64"/>
      <c r="P134" s="64"/>
      <c r="Q134" s="64"/>
      <c r="R134" s="64"/>
    </row>
    <row r="135" spans="1:18" s="70" customFormat="1">
      <c r="A135" s="143">
        <v>124</v>
      </c>
      <c r="B135" s="144"/>
      <c r="C135" s="144"/>
      <c r="D135" s="146"/>
      <c r="E135" s="16" t="str">
        <f t="shared" si="6"/>
        <v/>
      </c>
      <c r="F135" s="143"/>
      <c r="H135" s="71"/>
      <c r="I135" s="64"/>
      <c r="J135"/>
      <c r="K135" s="64"/>
      <c r="L135" s="64"/>
      <c r="M135" s="64"/>
      <c r="N135" s="64"/>
      <c r="O135" s="64"/>
      <c r="P135" s="64"/>
      <c r="Q135" s="64"/>
      <c r="R135" s="64"/>
    </row>
    <row r="136" spans="1:18" s="70" customFormat="1">
      <c r="A136" s="143">
        <v>125</v>
      </c>
      <c r="B136" s="144"/>
      <c r="C136" s="144"/>
      <c r="D136" s="146"/>
      <c r="E136" s="16" t="str">
        <f t="shared" si="6"/>
        <v/>
      </c>
      <c r="F136" s="143"/>
      <c r="H136" s="71"/>
      <c r="I136" s="64"/>
      <c r="J136"/>
      <c r="K136" s="64"/>
      <c r="L136" s="64"/>
      <c r="M136" s="64"/>
      <c r="N136" s="64"/>
      <c r="O136" s="64"/>
      <c r="P136" s="64"/>
      <c r="Q136" s="64"/>
      <c r="R136" s="64"/>
    </row>
    <row r="137" spans="1:18" s="70" customFormat="1">
      <c r="A137" s="143">
        <v>126</v>
      </c>
      <c r="B137" s="144"/>
      <c r="C137" s="144"/>
      <c r="D137" s="146"/>
      <c r="E137" s="16" t="str">
        <f t="shared" si="6"/>
        <v/>
      </c>
      <c r="F137" s="143"/>
      <c r="H137" s="71"/>
      <c r="I137" s="64"/>
      <c r="J137"/>
      <c r="K137" s="64"/>
      <c r="L137" s="64"/>
      <c r="M137" s="64"/>
      <c r="N137" s="64"/>
      <c r="O137" s="64"/>
      <c r="P137" s="64"/>
      <c r="Q137" s="64"/>
      <c r="R137" s="64"/>
    </row>
    <row r="138" spans="1:18" s="70" customFormat="1">
      <c r="A138" s="143">
        <v>127</v>
      </c>
      <c r="B138" s="144"/>
      <c r="C138" s="144"/>
      <c r="D138" s="146"/>
      <c r="E138" s="16" t="str">
        <f t="shared" si="6"/>
        <v/>
      </c>
      <c r="F138" s="143"/>
      <c r="H138" s="71"/>
      <c r="I138" s="64"/>
      <c r="J138"/>
      <c r="K138" s="64"/>
      <c r="L138" s="64"/>
      <c r="M138" s="64"/>
      <c r="N138" s="64"/>
      <c r="O138" s="64"/>
      <c r="P138" s="64"/>
      <c r="Q138" s="64"/>
      <c r="R138" s="64"/>
    </row>
    <row r="139" spans="1:18" s="70" customFormat="1">
      <c r="A139" s="143">
        <v>128</v>
      </c>
      <c r="B139" s="144"/>
      <c r="C139" s="144"/>
      <c r="D139" s="146"/>
      <c r="E139" s="16" t="str">
        <f t="shared" si="6"/>
        <v/>
      </c>
      <c r="F139" s="143"/>
      <c r="H139" s="71"/>
      <c r="I139" s="64"/>
      <c r="J139"/>
      <c r="K139" s="64"/>
      <c r="L139" s="64"/>
      <c r="M139" s="64"/>
      <c r="N139" s="64"/>
      <c r="O139" s="64"/>
      <c r="P139" s="64"/>
      <c r="Q139" s="64"/>
      <c r="R139" s="64"/>
    </row>
    <row r="140" spans="1:18" s="70" customFormat="1">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c r="A141" s="143">
        <v>130</v>
      </c>
      <c r="B141" s="144"/>
      <c r="C141" s="144"/>
      <c r="D141" s="146"/>
      <c r="E141" s="16" t="str">
        <f t="shared" si="10"/>
        <v/>
      </c>
      <c r="F141" s="143"/>
      <c r="H141" s="71"/>
      <c r="I141" s="64"/>
      <c r="J141"/>
      <c r="K141" s="64"/>
      <c r="L141" s="64"/>
      <c r="M141" s="64"/>
      <c r="N141" s="64"/>
      <c r="O141" s="64"/>
      <c r="P141" s="64"/>
      <c r="Q141" s="64"/>
      <c r="R141" s="64"/>
    </row>
    <row r="142" spans="1:18" s="70" customFormat="1">
      <c r="A142" s="143">
        <v>131</v>
      </c>
      <c r="B142" s="144"/>
      <c r="C142" s="144"/>
      <c r="D142" s="146"/>
      <c r="E142" s="16" t="str">
        <f t="shared" si="10"/>
        <v/>
      </c>
      <c r="F142" s="143"/>
      <c r="H142" s="71"/>
      <c r="I142" s="64"/>
      <c r="J142"/>
      <c r="K142" s="64"/>
      <c r="L142" s="64"/>
      <c r="M142" s="64"/>
      <c r="N142" s="64"/>
      <c r="O142" s="64"/>
      <c r="P142" s="64"/>
      <c r="Q142" s="64"/>
      <c r="R142" s="64"/>
    </row>
    <row r="143" spans="1:18" s="70" customFormat="1">
      <c r="A143" s="143">
        <v>132</v>
      </c>
      <c r="B143" s="144"/>
      <c r="C143" s="144"/>
      <c r="D143" s="146"/>
      <c r="E143" s="16" t="str">
        <f t="shared" si="10"/>
        <v/>
      </c>
      <c r="F143" s="143"/>
      <c r="H143" s="71"/>
      <c r="I143" s="64"/>
      <c r="J143"/>
      <c r="K143" s="64"/>
      <c r="L143" s="64"/>
      <c r="M143" s="64"/>
      <c r="N143" s="64"/>
      <c r="O143" s="64"/>
      <c r="P143" s="64"/>
      <c r="Q143" s="64"/>
      <c r="R143" s="64"/>
    </row>
    <row r="144" spans="1:18" s="70" customFormat="1">
      <c r="A144" s="143">
        <v>133</v>
      </c>
      <c r="B144" s="144"/>
      <c r="C144" s="144"/>
      <c r="D144" s="146"/>
      <c r="E144" s="16" t="str">
        <f t="shared" si="10"/>
        <v/>
      </c>
      <c r="F144" s="143"/>
      <c r="H144" s="71"/>
      <c r="I144" s="64"/>
      <c r="J144"/>
      <c r="K144" s="64"/>
      <c r="L144" s="64"/>
      <c r="M144" s="64"/>
      <c r="N144" s="64"/>
      <c r="O144" s="64"/>
      <c r="P144" s="64"/>
      <c r="Q144" s="64"/>
      <c r="R144" s="64"/>
    </row>
    <row r="145" spans="1:18" s="70" customFormat="1">
      <c r="A145" s="143">
        <v>134</v>
      </c>
      <c r="B145" s="144"/>
      <c r="C145" s="144"/>
      <c r="D145" s="146"/>
      <c r="E145" s="16" t="str">
        <f t="shared" si="10"/>
        <v/>
      </c>
      <c r="F145" s="143"/>
      <c r="H145" s="71"/>
      <c r="I145" s="64"/>
      <c r="J145"/>
      <c r="K145" s="64"/>
      <c r="L145" s="64"/>
      <c r="M145" s="64"/>
      <c r="N145" s="64"/>
      <c r="O145" s="64"/>
      <c r="P145" s="64"/>
      <c r="Q145" s="64"/>
      <c r="R145" s="64"/>
    </row>
    <row r="146" spans="1:18" s="70" customFormat="1">
      <c r="A146" s="143">
        <v>135</v>
      </c>
      <c r="B146" s="144"/>
      <c r="C146" s="144"/>
      <c r="D146" s="146"/>
      <c r="E146" s="16" t="str">
        <f t="shared" si="10"/>
        <v/>
      </c>
      <c r="F146" s="143"/>
      <c r="H146" s="71"/>
      <c r="I146" s="64"/>
      <c r="J146"/>
      <c r="K146" s="64"/>
      <c r="L146" s="64"/>
      <c r="M146" s="64"/>
      <c r="N146" s="64"/>
      <c r="O146" s="64"/>
      <c r="P146" s="64"/>
      <c r="Q146" s="64"/>
      <c r="R146" s="64"/>
    </row>
    <row r="147" spans="1:18" s="70" customFormat="1">
      <c r="A147" s="143">
        <v>136</v>
      </c>
      <c r="B147" s="144"/>
      <c r="C147" s="144"/>
      <c r="D147" s="146"/>
      <c r="E147" s="16" t="str">
        <f t="shared" si="10"/>
        <v/>
      </c>
      <c r="F147" s="143"/>
      <c r="H147" s="71"/>
      <c r="I147" s="64"/>
      <c r="J147"/>
      <c r="K147" s="64"/>
      <c r="L147" s="64"/>
      <c r="M147" s="64"/>
      <c r="N147" s="64"/>
      <c r="O147" s="64"/>
      <c r="P147" s="64"/>
      <c r="Q147" s="64"/>
      <c r="R147" s="64"/>
    </row>
    <row r="148" spans="1:18" s="70" customFormat="1">
      <c r="A148" s="143">
        <v>137</v>
      </c>
      <c r="B148" s="144"/>
      <c r="C148" s="144"/>
      <c r="D148" s="146"/>
      <c r="E148" s="16" t="str">
        <f t="shared" si="10"/>
        <v/>
      </c>
      <c r="F148" s="143"/>
      <c r="H148" s="71"/>
      <c r="I148" s="64"/>
      <c r="J148"/>
      <c r="K148" s="64"/>
      <c r="L148" s="64"/>
      <c r="M148" s="64"/>
      <c r="N148" s="64"/>
      <c r="O148" s="64"/>
      <c r="P148" s="64"/>
      <c r="Q148" s="64"/>
      <c r="R148" s="64"/>
    </row>
    <row r="149" spans="1:18" s="70" customFormat="1">
      <c r="A149" s="143">
        <v>138</v>
      </c>
      <c r="B149" s="144"/>
      <c r="C149" s="144"/>
      <c r="D149" s="146"/>
      <c r="E149" s="16" t="str">
        <f t="shared" si="10"/>
        <v/>
      </c>
      <c r="F149" s="143"/>
      <c r="H149" s="71"/>
      <c r="I149" s="64"/>
      <c r="J149"/>
      <c r="K149" s="64"/>
      <c r="L149" s="64"/>
      <c r="M149" s="64"/>
      <c r="N149" s="64"/>
      <c r="O149" s="64"/>
      <c r="P149" s="64"/>
      <c r="Q149" s="64"/>
      <c r="R149" s="64"/>
    </row>
    <row r="150" spans="1:18" s="70" customFormat="1">
      <c r="A150" s="143">
        <v>139</v>
      </c>
      <c r="B150" s="144"/>
      <c r="C150" s="144"/>
      <c r="D150" s="146"/>
      <c r="E150" s="16" t="str">
        <f t="shared" si="10"/>
        <v/>
      </c>
      <c r="F150" s="143"/>
      <c r="H150" s="71"/>
      <c r="I150" s="64"/>
      <c r="J150"/>
      <c r="K150" s="64"/>
      <c r="L150" s="64"/>
      <c r="M150" s="64"/>
      <c r="N150" s="64"/>
      <c r="O150" s="64"/>
      <c r="P150" s="64"/>
      <c r="Q150" s="64"/>
      <c r="R150" s="64"/>
    </row>
    <row r="151" spans="1:18" s="70" customFormat="1">
      <c r="A151" s="143">
        <v>140</v>
      </c>
      <c r="B151" s="144"/>
      <c r="C151" s="144"/>
      <c r="D151" s="146"/>
      <c r="E151" s="16" t="str">
        <f t="shared" si="10"/>
        <v/>
      </c>
      <c r="F151" s="143"/>
      <c r="H151" s="71"/>
      <c r="I151" s="64"/>
      <c r="J151"/>
      <c r="K151" s="64"/>
      <c r="L151" s="64"/>
      <c r="M151" s="64"/>
      <c r="N151" s="64"/>
      <c r="O151" s="64"/>
      <c r="P151" s="64"/>
      <c r="Q151" s="64"/>
      <c r="R151" s="64"/>
    </row>
    <row r="152" spans="1:18" s="70" customFormat="1">
      <c r="A152" s="143">
        <v>141</v>
      </c>
      <c r="B152" s="144"/>
      <c r="C152" s="144"/>
      <c r="D152" s="146"/>
      <c r="E152" s="16" t="str">
        <f t="shared" si="10"/>
        <v/>
      </c>
      <c r="F152" s="143"/>
      <c r="H152" s="71"/>
      <c r="I152" s="64"/>
      <c r="J152"/>
      <c r="K152" s="64"/>
      <c r="L152" s="64"/>
      <c r="M152" s="64"/>
      <c r="N152" s="64"/>
      <c r="O152" s="64"/>
      <c r="P152" s="64"/>
      <c r="Q152" s="64"/>
      <c r="R152" s="64"/>
    </row>
    <row r="153" spans="1:18" s="70" customFormat="1">
      <c r="A153" s="143">
        <v>142</v>
      </c>
      <c r="B153" s="144"/>
      <c r="C153" s="144"/>
      <c r="D153" s="146"/>
      <c r="E153" s="16" t="str">
        <f t="shared" si="10"/>
        <v/>
      </c>
      <c r="F153" s="143"/>
      <c r="H153" s="71"/>
      <c r="I153" s="64"/>
      <c r="J153"/>
      <c r="K153" s="64"/>
      <c r="L153" s="64"/>
      <c r="M153" s="64"/>
      <c r="N153" s="64"/>
      <c r="O153" s="64"/>
      <c r="P153" s="64"/>
      <c r="Q153" s="64"/>
      <c r="R153" s="64"/>
    </row>
    <row r="154" spans="1:18" s="70" customFormat="1">
      <c r="A154" s="143">
        <v>143</v>
      </c>
      <c r="B154" s="144"/>
      <c r="C154" s="144"/>
      <c r="D154" s="146"/>
      <c r="E154" s="16" t="str">
        <f t="shared" si="10"/>
        <v/>
      </c>
      <c r="F154" s="143"/>
      <c r="H154" s="71"/>
      <c r="I154" s="64"/>
      <c r="J154"/>
      <c r="K154" s="64"/>
      <c r="L154" s="64"/>
      <c r="M154" s="64"/>
      <c r="N154" s="64"/>
      <c r="O154" s="64"/>
      <c r="P154" s="64"/>
      <c r="Q154" s="64"/>
      <c r="R154" s="64"/>
    </row>
    <row r="155" spans="1:18" s="70" customFormat="1">
      <c r="A155" s="143">
        <v>144</v>
      </c>
      <c r="B155" s="144"/>
      <c r="C155" s="144"/>
      <c r="D155" s="146"/>
      <c r="E155" s="16" t="str">
        <f t="shared" si="10"/>
        <v/>
      </c>
      <c r="F155" s="143"/>
      <c r="H155" s="71"/>
      <c r="I155" s="64"/>
      <c r="J155"/>
      <c r="K155" s="64"/>
      <c r="L155" s="64"/>
      <c r="M155" s="64"/>
      <c r="N155" s="64"/>
      <c r="O155" s="64"/>
      <c r="P155" s="64"/>
      <c r="Q155" s="64"/>
      <c r="R155" s="64"/>
    </row>
    <row r="156" spans="1:18" s="70" customFormat="1">
      <c r="A156" s="143">
        <v>145</v>
      </c>
      <c r="B156" s="144"/>
      <c r="C156" s="144"/>
      <c r="D156" s="146"/>
      <c r="E156" s="16" t="str">
        <f t="shared" si="10"/>
        <v/>
      </c>
      <c r="F156" s="143"/>
      <c r="H156" s="71"/>
      <c r="I156" s="64"/>
      <c r="J156"/>
      <c r="K156" s="64"/>
      <c r="L156" s="64"/>
      <c r="M156" s="64"/>
      <c r="N156" s="64"/>
      <c r="O156" s="64"/>
      <c r="P156" s="64"/>
      <c r="Q156" s="64"/>
      <c r="R156" s="64"/>
    </row>
    <row r="157" spans="1:18" s="70" customFormat="1">
      <c r="A157" s="143">
        <v>146</v>
      </c>
      <c r="B157" s="144"/>
      <c r="C157" s="144"/>
      <c r="D157" s="146"/>
      <c r="E157" s="16" t="str">
        <f t="shared" si="10"/>
        <v/>
      </c>
      <c r="F157" s="143"/>
      <c r="H157" s="71"/>
      <c r="I157" s="64"/>
      <c r="J157"/>
      <c r="K157" s="64"/>
      <c r="L157" s="64"/>
      <c r="M157" s="64"/>
      <c r="N157" s="64"/>
      <c r="O157" s="64"/>
      <c r="P157" s="64"/>
      <c r="Q157" s="64"/>
      <c r="R157" s="64"/>
    </row>
    <row r="158" spans="1:18" s="70" customFormat="1">
      <c r="A158" s="143">
        <v>147</v>
      </c>
      <c r="B158" s="144"/>
      <c r="C158" s="144"/>
      <c r="D158" s="146"/>
      <c r="E158" s="16" t="str">
        <f t="shared" si="10"/>
        <v/>
      </c>
      <c r="F158" s="143"/>
      <c r="H158" s="71"/>
      <c r="I158" s="64"/>
      <c r="J158"/>
      <c r="K158" s="64"/>
      <c r="L158" s="64"/>
      <c r="M158" s="64"/>
      <c r="N158" s="64"/>
      <c r="O158" s="64"/>
      <c r="P158" s="64"/>
      <c r="Q158" s="64"/>
      <c r="R158" s="64"/>
    </row>
    <row r="159" spans="1:18" s="70" customFormat="1">
      <c r="A159" s="143">
        <v>148</v>
      </c>
      <c r="B159" s="144"/>
      <c r="C159" s="144"/>
      <c r="D159" s="146"/>
      <c r="E159" s="16" t="str">
        <f t="shared" si="10"/>
        <v/>
      </c>
      <c r="F159" s="143"/>
      <c r="H159" s="71"/>
      <c r="I159" s="64"/>
      <c r="J159"/>
      <c r="K159" s="64"/>
      <c r="L159" s="64"/>
      <c r="M159" s="64"/>
      <c r="N159" s="64"/>
      <c r="O159" s="64"/>
      <c r="P159" s="64"/>
      <c r="Q159" s="64"/>
      <c r="R159" s="64"/>
    </row>
    <row r="160" spans="1:18" s="70" customFormat="1">
      <c r="A160" s="143">
        <v>149</v>
      </c>
      <c r="B160" s="144"/>
      <c r="C160" s="144"/>
      <c r="D160" s="146"/>
      <c r="E160" s="16" t="str">
        <f t="shared" si="10"/>
        <v/>
      </c>
      <c r="F160" s="143"/>
      <c r="H160" s="71"/>
      <c r="I160" s="64"/>
      <c r="J160"/>
      <c r="K160" s="64"/>
      <c r="L160" s="64"/>
      <c r="M160" s="64"/>
      <c r="N160" s="64"/>
      <c r="O160" s="64"/>
      <c r="P160" s="64"/>
      <c r="Q160" s="64"/>
      <c r="R160" s="64"/>
    </row>
    <row r="161" spans="1:18" s="70" customFormat="1">
      <c r="A161" s="143">
        <v>150</v>
      </c>
      <c r="B161" s="144"/>
      <c r="C161" s="144"/>
      <c r="D161" s="146"/>
      <c r="E161" s="16" t="str">
        <f t="shared" si="10"/>
        <v/>
      </c>
      <c r="F161" s="143"/>
      <c r="H161" s="71"/>
      <c r="I161" s="64"/>
      <c r="J161"/>
      <c r="K161" s="64"/>
      <c r="L161" s="64"/>
      <c r="M161" s="64"/>
      <c r="N161" s="64"/>
      <c r="O161" s="64"/>
      <c r="P161" s="64"/>
      <c r="Q161" s="64"/>
      <c r="R161" s="64"/>
    </row>
    <row r="162" spans="1:18" s="70" customFormat="1">
      <c r="A162" s="143">
        <v>151</v>
      </c>
      <c r="B162" s="144"/>
      <c r="C162" s="144"/>
      <c r="D162" s="146"/>
      <c r="E162" s="16" t="str">
        <f t="shared" si="10"/>
        <v/>
      </c>
      <c r="F162" s="143"/>
      <c r="H162" s="71"/>
      <c r="I162" s="64"/>
      <c r="J162"/>
      <c r="K162" s="64"/>
      <c r="L162" s="64"/>
      <c r="M162" s="64"/>
      <c r="N162" s="64"/>
      <c r="O162" s="64"/>
      <c r="P162" s="64"/>
      <c r="Q162" s="64"/>
      <c r="R162" s="64"/>
    </row>
    <row r="163" spans="1:18" s="70" customFormat="1">
      <c r="A163" s="143">
        <v>152</v>
      </c>
      <c r="B163" s="144"/>
      <c r="C163" s="144"/>
      <c r="D163" s="146"/>
      <c r="E163" s="16" t="str">
        <f t="shared" si="10"/>
        <v/>
      </c>
      <c r="F163" s="143"/>
      <c r="H163" s="71"/>
      <c r="I163" s="64"/>
      <c r="J163"/>
      <c r="K163" s="64"/>
      <c r="L163" s="64"/>
      <c r="M163" s="64"/>
      <c r="N163" s="64"/>
      <c r="O163" s="64"/>
      <c r="P163" s="64"/>
      <c r="Q163" s="64"/>
      <c r="R163" s="64"/>
    </row>
    <row r="164" spans="1:18" s="70" customFormat="1">
      <c r="A164" s="143">
        <v>153</v>
      </c>
      <c r="B164" s="144"/>
      <c r="C164" s="144"/>
      <c r="D164" s="146"/>
      <c r="E164" s="16" t="str">
        <f t="shared" si="10"/>
        <v/>
      </c>
      <c r="F164" s="143"/>
      <c r="H164" s="71"/>
      <c r="I164" s="64"/>
      <c r="J164"/>
      <c r="K164" s="64"/>
      <c r="L164" s="64"/>
      <c r="M164" s="64"/>
      <c r="N164" s="64"/>
      <c r="O164" s="64"/>
      <c r="P164" s="64"/>
      <c r="Q164" s="64"/>
      <c r="R164" s="64"/>
    </row>
    <row r="165" spans="1:18" s="70" customFormat="1">
      <c r="A165" s="143">
        <v>154</v>
      </c>
      <c r="B165" s="144"/>
      <c r="C165" s="144"/>
      <c r="D165" s="146"/>
      <c r="E165" s="16" t="str">
        <f t="shared" si="10"/>
        <v/>
      </c>
      <c r="F165" s="143"/>
      <c r="H165" s="71"/>
      <c r="I165" s="64"/>
      <c r="J165"/>
      <c r="K165" s="64"/>
      <c r="L165" s="64"/>
      <c r="M165" s="64"/>
      <c r="N165" s="64"/>
      <c r="O165" s="64"/>
      <c r="P165" s="64"/>
      <c r="Q165" s="64"/>
      <c r="R165" s="64"/>
    </row>
    <row r="166" spans="1:18" s="70" customFormat="1">
      <c r="A166" s="143">
        <v>155</v>
      </c>
      <c r="B166" s="144"/>
      <c r="C166" s="144"/>
      <c r="D166" s="146"/>
      <c r="E166" s="16" t="str">
        <f t="shared" si="10"/>
        <v/>
      </c>
      <c r="F166" s="143"/>
      <c r="H166" s="71"/>
      <c r="I166" s="64"/>
      <c r="J166"/>
      <c r="K166" s="64"/>
      <c r="L166" s="64"/>
      <c r="M166" s="64"/>
      <c r="N166" s="64"/>
      <c r="O166" s="64"/>
      <c r="P166" s="64"/>
      <c r="Q166" s="64"/>
      <c r="R166" s="64"/>
    </row>
    <row r="167" spans="1:18" s="70" customFormat="1">
      <c r="A167" s="143">
        <v>156</v>
      </c>
      <c r="B167" s="144"/>
      <c r="C167" s="144"/>
      <c r="D167" s="146"/>
      <c r="E167" s="16" t="str">
        <f t="shared" si="10"/>
        <v/>
      </c>
      <c r="F167" s="143"/>
      <c r="H167" s="71"/>
      <c r="I167" s="64"/>
      <c r="J167"/>
      <c r="K167" s="64"/>
      <c r="L167" s="64"/>
      <c r="M167" s="64"/>
      <c r="N167" s="64"/>
      <c r="O167" s="64"/>
      <c r="P167" s="64"/>
      <c r="Q167" s="64"/>
      <c r="R167" s="64"/>
    </row>
    <row r="168" spans="1:18" s="70" customFormat="1">
      <c r="A168" s="143">
        <v>157</v>
      </c>
      <c r="B168" s="144"/>
      <c r="C168" s="144"/>
      <c r="D168" s="146"/>
      <c r="E168" s="16" t="str">
        <f t="shared" si="10"/>
        <v/>
      </c>
      <c r="F168" s="143"/>
      <c r="H168" s="71"/>
      <c r="I168" s="64"/>
      <c r="J168"/>
      <c r="K168" s="64"/>
      <c r="L168" s="64"/>
      <c r="M168" s="64"/>
      <c r="N168" s="64"/>
      <c r="O168" s="64"/>
      <c r="P168" s="64"/>
      <c r="Q168" s="64"/>
      <c r="R168" s="64"/>
    </row>
    <row r="169" spans="1:18" s="70" customFormat="1">
      <c r="A169" s="143">
        <v>158</v>
      </c>
      <c r="B169" s="144"/>
      <c r="C169" s="144"/>
      <c r="D169" s="146"/>
      <c r="E169" s="16" t="str">
        <f t="shared" si="10"/>
        <v/>
      </c>
      <c r="F169" s="143"/>
      <c r="H169" s="71"/>
      <c r="I169" s="64"/>
      <c r="J169"/>
      <c r="K169" s="64"/>
      <c r="L169" s="64"/>
      <c r="M169" s="64"/>
      <c r="N169" s="64"/>
      <c r="O169" s="64"/>
      <c r="P169" s="64"/>
      <c r="Q169" s="64"/>
      <c r="R169" s="64"/>
    </row>
    <row r="170" spans="1:18" s="70" customFormat="1">
      <c r="A170" s="143">
        <v>159</v>
      </c>
      <c r="B170" s="144"/>
      <c r="C170" s="144"/>
      <c r="D170" s="146"/>
      <c r="E170" s="16" t="str">
        <f t="shared" si="10"/>
        <v/>
      </c>
      <c r="F170" s="143"/>
      <c r="H170" s="71"/>
      <c r="I170" s="64"/>
      <c r="J170"/>
      <c r="K170" s="64"/>
      <c r="L170" s="64"/>
      <c r="M170" s="64"/>
      <c r="N170" s="64"/>
      <c r="O170" s="64"/>
      <c r="P170" s="64"/>
      <c r="Q170" s="64"/>
      <c r="R170" s="64"/>
    </row>
    <row r="171" spans="1:18" s="70" customFormat="1">
      <c r="A171" s="143">
        <v>160</v>
      </c>
      <c r="B171" s="144"/>
      <c r="C171" s="144"/>
      <c r="D171" s="146"/>
      <c r="E171" s="16" t="str">
        <f t="shared" si="10"/>
        <v/>
      </c>
      <c r="F171" s="143"/>
      <c r="H171" s="71"/>
      <c r="I171" s="64"/>
      <c r="J171"/>
      <c r="K171" s="64"/>
      <c r="L171" s="64"/>
      <c r="M171" s="64"/>
      <c r="N171" s="64"/>
      <c r="O171" s="64"/>
      <c r="P171" s="64"/>
      <c r="Q171" s="64"/>
      <c r="R171" s="64"/>
    </row>
    <row r="172" spans="1:18" s="70" customFormat="1">
      <c r="A172" s="143">
        <v>161</v>
      </c>
      <c r="B172" s="144"/>
      <c r="C172" s="144"/>
      <c r="D172" s="146"/>
      <c r="E172" s="16" t="str">
        <f t="shared" si="10"/>
        <v/>
      </c>
      <c r="F172" s="143"/>
      <c r="H172" s="71"/>
      <c r="I172" s="64"/>
      <c r="J172"/>
      <c r="K172" s="64"/>
      <c r="L172" s="64"/>
      <c r="M172" s="64"/>
      <c r="N172" s="64"/>
      <c r="O172" s="64"/>
      <c r="P172" s="64"/>
      <c r="Q172" s="64"/>
      <c r="R172" s="64"/>
    </row>
    <row r="173" spans="1:18" s="70" customFormat="1">
      <c r="A173" s="143">
        <v>162</v>
      </c>
      <c r="B173" s="144"/>
      <c r="C173" s="144"/>
      <c r="D173" s="146"/>
      <c r="E173" s="16" t="str">
        <f t="shared" si="10"/>
        <v/>
      </c>
      <c r="F173" s="143"/>
      <c r="H173" s="71"/>
      <c r="I173" s="64"/>
      <c r="J173"/>
      <c r="K173" s="64"/>
      <c r="L173" s="64"/>
      <c r="M173" s="64"/>
      <c r="N173" s="64"/>
      <c r="O173" s="64"/>
      <c r="P173" s="64"/>
      <c r="Q173" s="64"/>
      <c r="R173" s="64"/>
    </row>
    <row r="174" spans="1:18" s="70" customFormat="1">
      <c r="A174" s="143">
        <v>163</v>
      </c>
      <c r="B174" s="144"/>
      <c r="C174" s="144"/>
      <c r="D174" s="146"/>
      <c r="E174" s="16" t="str">
        <f t="shared" si="10"/>
        <v/>
      </c>
      <c r="F174" s="143"/>
      <c r="H174" s="71"/>
      <c r="I174" s="64"/>
      <c r="J174"/>
      <c r="K174" s="64"/>
      <c r="L174" s="64"/>
      <c r="M174" s="64"/>
      <c r="N174" s="64"/>
      <c r="O174" s="64"/>
      <c r="P174" s="64"/>
      <c r="Q174" s="64"/>
      <c r="R174" s="64"/>
    </row>
    <row r="175" spans="1:18" s="70" customFormat="1">
      <c r="A175" s="143">
        <v>164</v>
      </c>
      <c r="B175" s="144"/>
      <c r="C175" s="144"/>
      <c r="D175" s="146"/>
      <c r="E175" s="16" t="str">
        <f t="shared" si="10"/>
        <v/>
      </c>
      <c r="F175" s="143"/>
      <c r="H175" s="71"/>
      <c r="I175" s="64"/>
      <c r="J175"/>
      <c r="K175" s="64"/>
      <c r="L175" s="64"/>
      <c r="M175" s="64"/>
      <c r="N175" s="64"/>
      <c r="O175" s="64"/>
      <c r="P175" s="64"/>
      <c r="Q175" s="64"/>
      <c r="R175" s="64"/>
    </row>
    <row r="176" spans="1:18" s="70" customFormat="1">
      <c r="A176" s="143">
        <v>165</v>
      </c>
      <c r="B176" s="144"/>
      <c r="C176" s="144"/>
      <c r="D176" s="146"/>
      <c r="E176" s="16" t="str">
        <f t="shared" si="10"/>
        <v/>
      </c>
      <c r="F176" s="143"/>
      <c r="H176" s="71"/>
      <c r="I176" s="64"/>
      <c r="J176"/>
      <c r="K176" s="64"/>
      <c r="L176" s="64"/>
      <c r="M176" s="64"/>
      <c r="N176" s="64"/>
      <c r="O176" s="64"/>
      <c r="P176" s="64"/>
      <c r="Q176" s="64"/>
      <c r="R176" s="64"/>
    </row>
    <row r="177" spans="1:18" s="70" customFormat="1">
      <c r="A177" s="143">
        <v>166</v>
      </c>
      <c r="B177" s="144"/>
      <c r="C177" s="144"/>
      <c r="D177" s="146"/>
      <c r="E177" s="16" t="str">
        <f t="shared" si="10"/>
        <v/>
      </c>
      <c r="F177" s="143"/>
      <c r="H177" s="71"/>
      <c r="I177" s="64"/>
      <c r="J177"/>
      <c r="K177" s="64"/>
      <c r="L177" s="64"/>
      <c r="M177" s="64"/>
      <c r="N177" s="64"/>
      <c r="O177" s="64"/>
      <c r="P177" s="64"/>
      <c r="Q177" s="64"/>
      <c r="R177" s="64"/>
    </row>
    <row r="178" spans="1:18" s="70" customFormat="1">
      <c r="A178" s="143">
        <v>167</v>
      </c>
      <c r="B178" s="144"/>
      <c r="C178" s="144"/>
      <c r="D178" s="146"/>
      <c r="E178" s="16" t="str">
        <f t="shared" si="10"/>
        <v/>
      </c>
      <c r="F178" s="143"/>
      <c r="H178" s="71"/>
      <c r="I178" s="64"/>
      <c r="J178"/>
      <c r="K178" s="64"/>
      <c r="L178" s="64"/>
      <c r="M178" s="64"/>
      <c r="N178" s="64"/>
      <c r="O178" s="64"/>
      <c r="P178" s="64"/>
      <c r="Q178" s="64"/>
      <c r="R178" s="64"/>
    </row>
    <row r="179" spans="1:18" s="70" customFormat="1">
      <c r="A179" s="143">
        <v>168</v>
      </c>
      <c r="B179" s="144"/>
      <c r="C179" s="144"/>
      <c r="D179" s="146"/>
      <c r="E179" s="16" t="str">
        <f t="shared" si="10"/>
        <v/>
      </c>
      <c r="F179" s="143"/>
      <c r="H179" s="71"/>
      <c r="I179" s="64"/>
      <c r="J179"/>
      <c r="K179" s="64"/>
      <c r="L179" s="64"/>
      <c r="M179" s="64"/>
      <c r="N179" s="64"/>
      <c r="O179" s="64"/>
      <c r="P179" s="64"/>
      <c r="Q179" s="64"/>
      <c r="R179" s="64"/>
    </row>
    <row r="180" spans="1:18" s="70" customFormat="1">
      <c r="A180" s="143">
        <v>169</v>
      </c>
      <c r="B180" s="144"/>
      <c r="C180" s="144"/>
      <c r="D180" s="146"/>
      <c r="E180" s="16" t="str">
        <f t="shared" si="10"/>
        <v/>
      </c>
      <c r="F180" s="143"/>
      <c r="H180" s="71"/>
      <c r="I180" s="64"/>
      <c r="J180"/>
      <c r="K180" s="64"/>
      <c r="L180" s="64"/>
      <c r="M180" s="64"/>
      <c r="N180" s="64"/>
      <c r="O180" s="64"/>
      <c r="P180" s="64"/>
      <c r="Q180" s="64"/>
      <c r="R180" s="64"/>
    </row>
    <row r="181" spans="1:18" s="70" customFormat="1">
      <c r="A181" s="143">
        <v>170</v>
      </c>
      <c r="B181" s="144"/>
      <c r="C181" s="144"/>
      <c r="D181" s="146"/>
      <c r="E181" s="16" t="str">
        <f t="shared" si="10"/>
        <v/>
      </c>
      <c r="F181" s="143"/>
      <c r="H181" s="71"/>
      <c r="I181" s="64"/>
      <c r="J181"/>
      <c r="K181" s="64"/>
      <c r="L181" s="64"/>
      <c r="M181" s="64"/>
      <c r="N181" s="64"/>
      <c r="O181" s="64"/>
      <c r="P181" s="64"/>
      <c r="Q181" s="64"/>
      <c r="R181" s="64"/>
    </row>
    <row r="182" spans="1:18" s="70" customFormat="1">
      <c r="A182" s="143">
        <v>171</v>
      </c>
      <c r="B182" s="144"/>
      <c r="C182" s="144"/>
      <c r="D182" s="146"/>
      <c r="E182" s="16" t="str">
        <f t="shared" si="10"/>
        <v/>
      </c>
      <c r="F182" s="143"/>
      <c r="H182" s="71"/>
      <c r="I182" s="64"/>
      <c r="J182"/>
      <c r="K182" s="64"/>
      <c r="L182" s="64"/>
      <c r="M182" s="64"/>
      <c r="N182" s="64"/>
      <c r="O182" s="64"/>
      <c r="P182" s="64"/>
      <c r="Q182" s="64"/>
      <c r="R182" s="64"/>
    </row>
    <row r="183" spans="1:18" s="70" customFormat="1">
      <c r="A183" s="143">
        <v>172</v>
      </c>
      <c r="B183" s="144"/>
      <c r="C183" s="144"/>
      <c r="D183" s="146"/>
      <c r="E183" s="16" t="str">
        <f t="shared" si="10"/>
        <v/>
      </c>
      <c r="F183" s="143"/>
      <c r="H183" s="71"/>
      <c r="I183" s="64"/>
      <c r="J183"/>
      <c r="K183" s="64"/>
      <c r="L183" s="64"/>
      <c r="M183" s="64"/>
      <c r="N183" s="64"/>
      <c r="O183" s="64"/>
      <c r="P183" s="64"/>
      <c r="Q183" s="64"/>
      <c r="R183" s="64"/>
    </row>
    <row r="184" spans="1:18" s="70" customFormat="1">
      <c r="A184" s="143">
        <v>173</v>
      </c>
      <c r="B184" s="144"/>
      <c r="C184" s="144"/>
      <c r="D184" s="146"/>
      <c r="E184" s="16" t="str">
        <f t="shared" si="10"/>
        <v/>
      </c>
      <c r="F184" s="143"/>
      <c r="H184" s="71"/>
      <c r="I184" s="64"/>
      <c r="J184"/>
      <c r="K184" s="64"/>
      <c r="L184" s="64"/>
      <c r="M184" s="64"/>
      <c r="N184" s="64"/>
      <c r="O184" s="64"/>
      <c r="P184" s="64"/>
      <c r="Q184" s="64"/>
      <c r="R184" s="64"/>
    </row>
    <row r="185" spans="1:18" s="70" customFormat="1">
      <c r="A185" s="143">
        <v>174</v>
      </c>
      <c r="B185" s="144"/>
      <c r="C185" s="144"/>
      <c r="D185" s="146"/>
      <c r="E185" s="16" t="str">
        <f t="shared" si="10"/>
        <v/>
      </c>
      <c r="F185" s="143"/>
      <c r="H185" s="71"/>
      <c r="I185" s="64"/>
      <c r="J185"/>
      <c r="K185" s="64"/>
      <c r="L185" s="64"/>
      <c r="M185" s="64"/>
      <c r="N185" s="64"/>
      <c r="O185" s="64"/>
      <c r="P185" s="64"/>
      <c r="Q185" s="64"/>
      <c r="R185" s="64"/>
    </row>
    <row r="186" spans="1:18" s="70" customFormat="1">
      <c r="A186" s="143">
        <v>175</v>
      </c>
      <c r="B186" s="144"/>
      <c r="C186" s="144"/>
      <c r="D186" s="146"/>
      <c r="E186" s="16" t="str">
        <f t="shared" si="10"/>
        <v/>
      </c>
      <c r="F186" s="143"/>
      <c r="H186" s="71"/>
      <c r="I186" s="64"/>
      <c r="J186"/>
      <c r="K186" s="64"/>
      <c r="L186" s="64"/>
      <c r="M186" s="64"/>
      <c r="N186" s="64"/>
      <c r="O186" s="64"/>
      <c r="P186" s="64"/>
      <c r="Q186" s="64"/>
      <c r="R186" s="64"/>
    </row>
    <row r="187" spans="1:18" s="70" customFormat="1">
      <c r="A187" s="143">
        <v>176</v>
      </c>
      <c r="B187" s="144"/>
      <c r="C187" s="144"/>
      <c r="D187" s="146"/>
      <c r="E187" s="16" t="str">
        <f t="shared" si="10"/>
        <v/>
      </c>
      <c r="F187" s="143"/>
      <c r="H187" s="71"/>
      <c r="I187" s="64"/>
      <c r="J187"/>
      <c r="K187" s="64"/>
      <c r="L187" s="64"/>
      <c r="M187" s="64"/>
      <c r="N187" s="64"/>
      <c r="O187" s="64"/>
      <c r="P187" s="64"/>
      <c r="Q187" s="64"/>
      <c r="R187" s="64"/>
    </row>
    <row r="188" spans="1:18" s="70" customFormat="1">
      <c r="A188" s="143">
        <v>177</v>
      </c>
      <c r="B188" s="144"/>
      <c r="C188" s="144"/>
      <c r="D188" s="146"/>
      <c r="E188" s="16" t="str">
        <f t="shared" si="10"/>
        <v/>
      </c>
      <c r="F188" s="143"/>
      <c r="H188" s="71"/>
      <c r="I188" s="64"/>
      <c r="J188"/>
      <c r="K188" s="64"/>
      <c r="L188" s="64"/>
      <c r="M188" s="64"/>
      <c r="N188" s="64"/>
      <c r="O188" s="64"/>
      <c r="P188" s="64"/>
      <c r="Q188" s="64"/>
      <c r="R188" s="64"/>
    </row>
    <row r="189" spans="1:18" s="70" customFormat="1">
      <c r="A189" s="143">
        <v>178</v>
      </c>
      <c r="B189" s="144"/>
      <c r="C189" s="144"/>
      <c r="D189" s="146"/>
      <c r="E189" s="16" t="str">
        <f t="shared" si="10"/>
        <v/>
      </c>
      <c r="F189" s="143"/>
      <c r="H189" s="71"/>
      <c r="I189" s="64"/>
      <c r="J189"/>
      <c r="K189" s="64"/>
      <c r="L189" s="64"/>
      <c r="M189" s="64"/>
      <c r="N189" s="64"/>
      <c r="O189" s="64"/>
      <c r="P189" s="64"/>
      <c r="Q189" s="64"/>
      <c r="R189" s="64"/>
    </row>
    <row r="190" spans="1:18" s="70" customFormat="1">
      <c r="A190" s="143">
        <v>179</v>
      </c>
      <c r="B190" s="144"/>
      <c r="C190" s="144"/>
      <c r="D190" s="146"/>
      <c r="E190" s="16" t="str">
        <f t="shared" si="10"/>
        <v/>
      </c>
      <c r="F190" s="143"/>
      <c r="H190" s="71"/>
      <c r="I190" s="64"/>
      <c r="J190"/>
      <c r="K190" s="64"/>
      <c r="L190" s="64"/>
      <c r="M190" s="64"/>
      <c r="N190" s="64"/>
      <c r="O190" s="64"/>
      <c r="P190" s="64"/>
      <c r="Q190" s="64"/>
      <c r="R190" s="64"/>
    </row>
    <row r="191" spans="1:18" s="70" customFormat="1">
      <c r="A191" s="143">
        <v>180</v>
      </c>
      <c r="B191" s="144"/>
      <c r="C191" s="144"/>
      <c r="D191" s="146"/>
      <c r="E191" s="16" t="str">
        <f t="shared" si="10"/>
        <v/>
      </c>
      <c r="F191" s="143"/>
      <c r="H191" s="71"/>
      <c r="I191" s="64"/>
      <c r="J191"/>
      <c r="K191" s="64"/>
      <c r="L191" s="64"/>
      <c r="M191" s="64"/>
      <c r="N191" s="64"/>
      <c r="O191" s="64"/>
      <c r="P191" s="64"/>
      <c r="Q191" s="64"/>
      <c r="R191" s="64"/>
    </row>
    <row r="192" spans="1:18" s="70" customFormat="1">
      <c r="A192" s="143">
        <v>181</v>
      </c>
      <c r="B192" s="144"/>
      <c r="C192" s="144"/>
      <c r="D192" s="146"/>
      <c r="E192" s="16" t="str">
        <f t="shared" si="10"/>
        <v/>
      </c>
      <c r="F192" s="143"/>
      <c r="H192" s="71"/>
      <c r="I192" s="64"/>
      <c r="J192"/>
      <c r="K192" s="64"/>
      <c r="L192" s="64"/>
      <c r="M192" s="64"/>
      <c r="N192" s="64"/>
      <c r="O192" s="64"/>
      <c r="P192" s="64"/>
      <c r="Q192" s="64"/>
      <c r="R192" s="64"/>
    </row>
    <row r="193" spans="1:18" s="70" customFormat="1">
      <c r="A193" s="143">
        <v>182</v>
      </c>
      <c r="B193" s="144"/>
      <c r="C193" s="144"/>
      <c r="D193" s="146"/>
      <c r="E193" s="16" t="str">
        <f t="shared" si="10"/>
        <v/>
      </c>
      <c r="F193" s="143"/>
      <c r="H193" s="71"/>
      <c r="I193" s="64"/>
      <c r="J193"/>
      <c r="K193" s="64"/>
      <c r="L193" s="64"/>
      <c r="M193" s="64"/>
      <c r="N193" s="64"/>
      <c r="O193" s="64"/>
      <c r="P193" s="64"/>
      <c r="Q193" s="64"/>
      <c r="R193" s="64"/>
    </row>
    <row r="194" spans="1:18" s="70" customFormat="1">
      <c r="A194" s="143">
        <v>183</v>
      </c>
      <c r="B194" s="144"/>
      <c r="C194" s="144"/>
      <c r="D194" s="146"/>
      <c r="E194" s="16" t="str">
        <f t="shared" si="10"/>
        <v/>
      </c>
      <c r="F194" s="143"/>
      <c r="H194" s="71"/>
      <c r="I194" s="64"/>
      <c r="J194"/>
      <c r="K194" s="64"/>
      <c r="L194" s="64"/>
      <c r="M194" s="64"/>
      <c r="N194" s="64"/>
      <c r="O194" s="64"/>
      <c r="P194" s="64"/>
      <c r="Q194" s="64"/>
      <c r="R194" s="64"/>
    </row>
    <row r="195" spans="1:18" s="70" customFormat="1">
      <c r="A195" s="143">
        <v>184</v>
      </c>
      <c r="B195" s="144"/>
      <c r="C195" s="144"/>
      <c r="D195" s="146"/>
      <c r="E195" s="16" t="str">
        <f t="shared" si="10"/>
        <v/>
      </c>
      <c r="F195" s="143"/>
      <c r="H195" s="71"/>
      <c r="I195" s="64"/>
      <c r="J195"/>
      <c r="K195" s="64"/>
      <c r="L195" s="64"/>
      <c r="M195" s="64"/>
      <c r="N195" s="64"/>
      <c r="O195" s="64"/>
      <c r="P195" s="64"/>
      <c r="Q195" s="64"/>
      <c r="R195" s="64"/>
    </row>
    <row r="196" spans="1:18" s="70" customFormat="1">
      <c r="A196" s="143">
        <v>185</v>
      </c>
      <c r="B196" s="144"/>
      <c r="C196" s="144"/>
      <c r="D196" s="146"/>
      <c r="E196" s="16" t="str">
        <f t="shared" si="10"/>
        <v/>
      </c>
      <c r="F196" s="143"/>
      <c r="H196" s="71"/>
      <c r="I196" s="64"/>
      <c r="J196"/>
      <c r="K196" s="64"/>
      <c r="L196" s="64"/>
      <c r="M196" s="64"/>
      <c r="N196" s="64"/>
      <c r="O196" s="64"/>
      <c r="P196" s="64"/>
      <c r="Q196" s="64"/>
      <c r="R196" s="64"/>
    </row>
    <row r="197" spans="1:18" s="70" customFormat="1">
      <c r="A197" s="143">
        <v>186</v>
      </c>
      <c r="B197" s="144"/>
      <c r="C197" s="144"/>
      <c r="D197" s="146"/>
      <c r="E197" s="16" t="str">
        <f t="shared" si="10"/>
        <v/>
      </c>
      <c r="F197" s="143"/>
      <c r="H197" s="71"/>
      <c r="I197" s="64"/>
      <c r="J197"/>
      <c r="K197" s="64"/>
      <c r="L197" s="64"/>
      <c r="M197" s="64"/>
      <c r="N197" s="64"/>
      <c r="O197" s="64"/>
      <c r="P197" s="64"/>
      <c r="Q197" s="64"/>
      <c r="R197" s="64"/>
    </row>
    <row r="198" spans="1:18" s="70" customFormat="1">
      <c r="A198" s="143">
        <v>187</v>
      </c>
      <c r="B198" s="144"/>
      <c r="C198" s="144"/>
      <c r="D198" s="146"/>
      <c r="E198" s="16" t="str">
        <f t="shared" si="10"/>
        <v/>
      </c>
      <c r="F198" s="143"/>
      <c r="H198" s="71"/>
      <c r="I198" s="64"/>
      <c r="J198"/>
      <c r="K198" s="64"/>
      <c r="L198" s="64"/>
      <c r="M198" s="64"/>
      <c r="N198" s="64"/>
      <c r="O198" s="64"/>
      <c r="P198" s="64"/>
      <c r="Q198" s="64"/>
      <c r="R198" s="64"/>
    </row>
    <row r="199" spans="1:18" s="70" customFormat="1">
      <c r="A199" s="143">
        <v>188</v>
      </c>
      <c r="B199" s="144"/>
      <c r="C199" s="144"/>
      <c r="D199" s="146"/>
      <c r="E199" s="16" t="str">
        <f t="shared" si="10"/>
        <v/>
      </c>
      <c r="F199" s="143"/>
      <c r="H199" s="71"/>
      <c r="I199" s="64"/>
      <c r="J199"/>
      <c r="K199" s="64"/>
      <c r="L199" s="64"/>
      <c r="M199" s="64"/>
      <c r="N199" s="64"/>
      <c r="O199" s="64"/>
      <c r="P199" s="64"/>
      <c r="Q199" s="64"/>
      <c r="R199" s="64"/>
    </row>
    <row r="200" spans="1:18" s="70" customFormat="1">
      <c r="A200" s="143">
        <v>189</v>
      </c>
      <c r="B200" s="144"/>
      <c r="C200" s="144"/>
      <c r="D200" s="146"/>
      <c r="E200" s="16" t="str">
        <f t="shared" si="10"/>
        <v/>
      </c>
      <c r="F200" s="143"/>
      <c r="H200" s="71"/>
      <c r="I200" s="64"/>
      <c r="J200"/>
      <c r="K200" s="64"/>
      <c r="L200" s="64"/>
      <c r="M200" s="64"/>
      <c r="N200" s="64"/>
      <c r="O200" s="64"/>
      <c r="P200" s="64"/>
      <c r="Q200" s="64"/>
      <c r="R200" s="64"/>
    </row>
    <row r="201" spans="1:18" s="70" customFormat="1">
      <c r="A201" s="143">
        <v>190</v>
      </c>
      <c r="B201" s="144"/>
      <c r="C201" s="144"/>
      <c r="D201" s="146"/>
      <c r="E201" s="16" t="str">
        <f t="shared" si="10"/>
        <v/>
      </c>
      <c r="F201" s="143"/>
      <c r="H201" s="71"/>
      <c r="I201" s="64"/>
      <c r="J201"/>
      <c r="K201" s="64"/>
      <c r="L201" s="64"/>
      <c r="M201" s="64"/>
      <c r="N201" s="64"/>
      <c r="O201" s="64"/>
      <c r="P201" s="64"/>
      <c r="Q201" s="64"/>
      <c r="R201" s="64"/>
    </row>
    <row r="202" spans="1:18" s="70" customFormat="1">
      <c r="A202" s="143">
        <v>191</v>
      </c>
      <c r="B202" s="144"/>
      <c r="C202" s="144"/>
      <c r="D202" s="146"/>
      <c r="E202" s="16" t="str">
        <f t="shared" si="10"/>
        <v/>
      </c>
      <c r="F202" s="143"/>
      <c r="H202" s="71"/>
      <c r="I202" s="64"/>
      <c r="J202"/>
      <c r="K202" s="64"/>
      <c r="L202" s="64"/>
      <c r="M202" s="64"/>
      <c r="N202" s="64"/>
      <c r="O202" s="64"/>
      <c r="P202" s="64"/>
      <c r="Q202" s="64"/>
      <c r="R202" s="64"/>
    </row>
    <row r="203" spans="1:18" s="70" customFormat="1">
      <c r="A203" s="143">
        <v>192</v>
      </c>
      <c r="B203" s="144"/>
      <c r="C203" s="144"/>
      <c r="D203" s="146"/>
      <c r="E203" s="16" t="str">
        <f t="shared" si="10"/>
        <v/>
      </c>
      <c r="F203" s="143"/>
      <c r="H203" s="71"/>
      <c r="I203" s="64"/>
      <c r="J203"/>
      <c r="K203" s="64"/>
      <c r="L203" s="64"/>
      <c r="M203" s="64"/>
      <c r="N203" s="64"/>
      <c r="O203" s="64"/>
      <c r="P203" s="64"/>
      <c r="Q203" s="64"/>
      <c r="R203" s="64"/>
    </row>
    <row r="204" spans="1:18" s="70" customFormat="1">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c r="A205" s="143">
        <v>194</v>
      </c>
      <c r="B205" s="144"/>
      <c r="C205" s="144"/>
      <c r="D205" s="146"/>
      <c r="E205" s="16" t="str">
        <f t="shared" si="11"/>
        <v/>
      </c>
      <c r="F205" s="143"/>
      <c r="H205" s="71"/>
      <c r="I205" s="64"/>
      <c r="J205"/>
      <c r="K205" s="64"/>
      <c r="L205" s="64"/>
      <c r="M205" s="64"/>
      <c r="N205" s="64"/>
      <c r="O205" s="64"/>
      <c r="P205" s="64"/>
      <c r="Q205" s="64"/>
      <c r="R205" s="64"/>
    </row>
    <row r="206" spans="1:18" s="70" customFormat="1">
      <c r="A206" s="143">
        <v>195</v>
      </c>
      <c r="B206" s="144"/>
      <c r="C206" s="144"/>
      <c r="D206" s="146"/>
      <c r="E206" s="16" t="str">
        <f t="shared" si="11"/>
        <v/>
      </c>
      <c r="F206" s="143"/>
      <c r="H206" s="71"/>
      <c r="I206" s="64"/>
      <c r="J206"/>
      <c r="K206" s="64"/>
      <c r="L206" s="64"/>
      <c r="M206" s="64"/>
      <c r="N206" s="64"/>
      <c r="O206" s="64"/>
      <c r="P206" s="64"/>
      <c r="Q206" s="64"/>
      <c r="R206" s="64"/>
    </row>
    <row r="207" spans="1:18" s="70" customFormat="1">
      <c r="A207" s="143">
        <v>196</v>
      </c>
      <c r="B207" s="144"/>
      <c r="C207" s="144"/>
      <c r="D207" s="146"/>
      <c r="E207" s="16" t="str">
        <f t="shared" si="11"/>
        <v/>
      </c>
      <c r="F207" s="143"/>
      <c r="H207" s="71"/>
      <c r="I207" s="64"/>
      <c r="J207"/>
      <c r="K207" s="64"/>
      <c r="L207" s="64"/>
      <c r="M207" s="64"/>
      <c r="N207" s="64"/>
      <c r="O207" s="64"/>
      <c r="P207" s="64"/>
      <c r="Q207" s="64"/>
      <c r="R207" s="64"/>
    </row>
    <row r="208" spans="1:18" s="70" customFormat="1">
      <c r="A208" s="143">
        <v>197</v>
      </c>
      <c r="B208" s="144"/>
      <c r="C208" s="144"/>
      <c r="D208" s="146"/>
      <c r="E208" s="16" t="str">
        <f t="shared" si="11"/>
        <v/>
      </c>
      <c r="F208" s="143"/>
      <c r="H208" s="71"/>
      <c r="I208" s="64"/>
      <c r="J208"/>
      <c r="K208" s="64"/>
      <c r="L208" s="64"/>
      <c r="M208" s="64"/>
      <c r="N208" s="64"/>
      <c r="O208" s="64"/>
      <c r="P208" s="64"/>
      <c r="Q208" s="64"/>
      <c r="R208" s="64"/>
    </row>
    <row r="209" spans="1:18" s="70" customFormat="1">
      <c r="A209" s="143">
        <v>198</v>
      </c>
      <c r="B209" s="144"/>
      <c r="C209" s="144"/>
      <c r="D209" s="146"/>
      <c r="E209" s="16" t="str">
        <f t="shared" si="11"/>
        <v/>
      </c>
      <c r="F209" s="143"/>
      <c r="H209" s="71"/>
      <c r="I209" s="64"/>
      <c r="J209"/>
      <c r="K209" s="64"/>
      <c r="L209" s="64"/>
      <c r="M209" s="64"/>
      <c r="N209" s="64"/>
      <c r="O209" s="64"/>
      <c r="P209" s="64"/>
      <c r="Q209" s="64"/>
      <c r="R209" s="64"/>
    </row>
    <row r="210" spans="1:18" s="70" customFormat="1">
      <c r="A210" s="143">
        <v>199</v>
      </c>
      <c r="B210" s="144"/>
      <c r="C210" s="144"/>
      <c r="D210" s="146"/>
      <c r="E210" s="16" t="str">
        <f t="shared" si="11"/>
        <v/>
      </c>
      <c r="F210" s="143"/>
      <c r="H210" s="71"/>
      <c r="I210" s="64"/>
      <c r="J210"/>
      <c r="K210" s="64"/>
      <c r="L210" s="64"/>
      <c r="M210" s="64"/>
      <c r="N210" s="64"/>
      <c r="O210" s="64"/>
      <c r="P210" s="64"/>
      <c r="Q210" s="64"/>
      <c r="R210" s="64"/>
    </row>
    <row r="211" spans="1:18" s="70" customFormat="1">
      <c r="A211" s="143">
        <v>200</v>
      </c>
      <c r="B211" s="144"/>
      <c r="C211" s="144"/>
      <c r="D211" s="146"/>
      <c r="E211" s="16" t="str">
        <f t="shared" si="11"/>
        <v/>
      </c>
      <c r="F211" s="143"/>
      <c r="H211" s="71"/>
      <c r="I211" s="64"/>
      <c r="J211"/>
      <c r="K211" s="64"/>
      <c r="L211" s="64"/>
      <c r="M211" s="64"/>
      <c r="N211" s="64"/>
      <c r="O211" s="64"/>
      <c r="P211" s="64"/>
      <c r="Q211" s="64"/>
      <c r="R211" s="64"/>
    </row>
    <row r="212" spans="1:18" s="70" customFormat="1">
      <c r="A212" s="143">
        <v>201</v>
      </c>
      <c r="B212" s="144"/>
      <c r="C212" s="144"/>
      <c r="D212" s="146"/>
      <c r="E212" s="16" t="str">
        <f t="shared" si="11"/>
        <v/>
      </c>
      <c r="F212" s="143"/>
      <c r="H212" s="71"/>
      <c r="I212" s="64"/>
      <c r="J212"/>
      <c r="K212" s="64"/>
      <c r="L212" s="64"/>
      <c r="M212" s="64"/>
      <c r="N212" s="64"/>
      <c r="O212" s="64"/>
      <c r="P212" s="64"/>
      <c r="Q212" s="64"/>
      <c r="R212" s="64"/>
    </row>
    <row r="213" spans="1:18" s="70" customFormat="1">
      <c r="A213" s="143">
        <v>202</v>
      </c>
      <c r="B213" s="144"/>
      <c r="C213" s="144"/>
      <c r="D213" s="146"/>
      <c r="E213" s="16" t="str">
        <f t="shared" si="11"/>
        <v/>
      </c>
      <c r="F213" s="143"/>
      <c r="H213" s="71"/>
      <c r="I213" s="64"/>
      <c r="J213"/>
      <c r="K213" s="64"/>
      <c r="L213" s="64"/>
      <c r="M213" s="64"/>
      <c r="N213" s="64"/>
      <c r="O213" s="64"/>
      <c r="P213" s="64"/>
      <c r="Q213" s="64"/>
      <c r="R213" s="64"/>
    </row>
    <row r="214" spans="1:18" s="70" customFormat="1">
      <c r="A214" s="143">
        <v>203</v>
      </c>
      <c r="B214" s="144"/>
      <c r="C214" s="144"/>
      <c r="D214" s="146"/>
      <c r="E214" s="16" t="str">
        <f t="shared" si="11"/>
        <v/>
      </c>
      <c r="F214" s="143"/>
      <c r="H214" s="71"/>
      <c r="I214" s="64"/>
      <c r="J214"/>
      <c r="K214" s="64"/>
      <c r="L214" s="64"/>
      <c r="M214" s="64"/>
      <c r="N214" s="64"/>
      <c r="O214" s="64"/>
      <c r="P214" s="64"/>
      <c r="Q214" s="64"/>
      <c r="R214" s="64"/>
    </row>
    <row r="215" spans="1:18" s="70" customFormat="1">
      <c r="A215" s="143">
        <v>204</v>
      </c>
      <c r="B215" s="144"/>
      <c r="C215" s="144"/>
      <c r="D215" s="146"/>
      <c r="E215" s="16" t="str">
        <f t="shared" si="11"/>
        <v/>
      </c>
      <c r="F215" s="143"/>
      <c r="H215" s="71"/>
      <c r="I215" s="64"/>
      <c r="J215"/>
      <c r="K215" s="64"/>
      <c r="L215" s="64"/>
      <c r="M215" s="64"/>
      <c r="N215" s="64"/>
      <c r="O215" s="64"/>
      <c r="P215" s="64"/>
      <c r="Q215" s="64"/>
      <c r="R215" s="64"/>
    </row>
    <row r="216" spans="1:18" s="70" customFormat="1">
      <c r="A216" s="143">
        <v>205</v>
      </c>
      <c r="B216" s="144"/>
      <c r="C216" s="144"/>
      <c r="D216" s="146"/>
      <c r="E216" s="16" t="str">
        <f t="shared" si="11"/>
        <v/>
      </c>
      <c r="F216" s="143"/>
      <c r="H216" s="71"/>
      <c r="I216" s="64"/>
      <c r="J216"/>
      <c r="K216" s="64"/>
      <c r="L216" s="64"/>
      <c r="M216" s="64"/>
      <c r="N216" s="64"/>
      <c r="O216" s="64"/>
      <c r="P216" s="64"/>
      <c r="Q216" s="64"/>
      <c r="R216" s="64"/>
    </row>
    <row r="217" spans="1:18" s="70" customFormat="1">
      <c r="A217" s="143">
        <v>206</v>
      </c>
      <c r="B217" s="144"/>
      <c r="C217" s="144"/>
      <c r="D217" s="146"/>
      <c r="E217" s="16" t="str">
        <f t="shared" si="11"/>
        <v/>
      </c>
      <c r="F217" s="143"/>
      <c r="H217" s="71"/>
      <c r="I217" s="64"/>
      <c r="J217"/>
      <c r="K217" s="64"/>
      <c r="L217" s="64"/>
      <c r="M217" s="64"/>
      <c r="N217" s="64"/>
      <c r="O217" s="64"/>
      <c r="P217" s="64"/>
      <c r="Q217" s="64"/>
      <c r="R217" s="64"/>
    </row>
    <row r="218" spans="1:18" s="70" customFormat="1">
      <c r="A218" s="143">
        <v>207</v>
      </c>
      <c r="B218" s="144"/>
      <c r="C218" s="144"/>
      <c r="D218" s="146"/>
      <c r="E218" s="16" t="str">
        <f t="shared" si="11"/>
        <v/>
      </c>
      <c r="F218" s="143"/>
      <c r="H218" s="71"/>
      <c r="I218" s="64"/>
      <c r="J218"/>
      <c r="K218" s="64"/>
      <c r="L218" s="64"/>
      <c r="M218" s="64"/>
      <c r="N218" s="64"/>
      <c r="O218" s="64"/>
      <c r="P218" s="64"/>
      <c r="Q218" s="64"/>
      <c r="R218" s="64"/>
    </row>
    <row r="219" spans="1:18" s="70" customFormat="1">
      <c r="A219" s="143">
        <v>208</v>
      </c>
      <c r="B219" s="144"/>
      <c r="C219" s="144"/>
      <c r="D219" s="146"/>
      <c r="E219" s="16" t="str">
        <f t="shared" si="11"/>
        <v/>
      </c>
      <c r="F219" s="143"/>
      <c r="H219" s="71"/>
      <c r="I219" s="64"/>
      <c r="J219"/>
      <c r="K219" s="64"/>
      <c r="L219" s="64"/>
      <c r="M219" s="64"/>
      <c r="N219" s="64"/>
      <c r="O219" s="64"/>
      <c r="P219" s="64"/>
      <c r="Q219" s="64"/>
      <c r="R219" s="64"/>
    </row>
    <row r="220" spans="1:18" s="70" customFormat="1">
      <c r="A220" s="143">
        <v>209</v>
      </c>
      <c r="B220" s="144"/>
      <c r="C220" s="144"/>
      <c r="D220" s="146"/>
      <c r="E220" s="16" t="str">
        <f t="shared" si="11"/>
        <v/>
      </c>
      <c r="F220" s="143"/>
      <c r="H220" s="71"/>
      <c r="I220" s="64"/>
      <c r="J220"/>
      <c r="K220" s="64"/>
      <c r="L220" s="64"/>
      <c r="M220" s="64"/>
      <c r="N220" s="64"/>
      <c r="O220" s="64"/>
      <c r="P220" s="64"/>
      <c r="Q220" s="64"/>
      <c r="R220" s="64"/>
    </row>
    <row r="221" spans="1:18" s="70" customFormat="1">
      <c r="A221" s="143">
        <v>210</v>
      </c>
      <c r="B221" s="144"/>
      <c r="C221" s="144"/>
      <c r="D221" s="146"/>
      <c r="E221" s="16" t="str">
        <f t="shared" si="11"/>
        <v/>
      </c>
      <c r="F221" s="143"/>
      <c r="H221" s="71"/>
      <c r="I221" s="64"/>
      <c r="J221"/>
      <c r="K221" s="64"/>
      <c r="L221" s="64"/>
      <c r="M221" s="64"/>
      <c r="N221" s="64"/>
      <c r="O221" s="64"/>
      <c r="P221" s="64"/>
      <c r="Q221" s="64"/>
      <c r="R221" s="64"/>
    </row>
    <row r="222" spans="1:18" s="70" customFormat="1">
      <c r="A222" s="143">
        <v>211</v>
      </c>
      <c r="B222" s="144"/>
      <c r="C222" s="144"/>
      <c r="D222" s="146"/>
      <c r="E222" s="16" t="str">
        <f t="shared" si="11"/>
        <v/>
      </c>
      <c r="F222" s="143"/>
      <c r="H222" s="71"/>
      <c r="I222" s="64"/>
      <c r="J222"/>
      <c r="K222" s="64"/>
      <c r="L222" s="64"/>
      <c r="M222" s="64"/>
      <c r="N222" s="64"/>
      <c r="O222" s="64"/>
      <c r="P222" s="64"/>
      <c r="Q222" s="64"/>
      <c r="R222" s="64"/>
    </row>
    <row r="223" spans="1:18" s="70" customFormat="1">
      <c r="A223" s="143">
        <v>212</v>
      </c>
      <c r="B223" s="144"/>
      <c r="C223" s="144"/>
      <c r="D223" s="146"/>
      <c r="E223" s="16" t="str">
        <f t="shared" si="11"/>
        <v/>
      </c>
      <c r="F223" s="143"/>
      <c r="H223" s="71"/>
      <c r="I223" s="64"/>
      <c r="J223"/>
      <c r="K223" s="64"/>
      <c r="L223" s="64"/>
      <c r="M223" s="64"/>
      <c r="N223" s="64"/>
      <c r="O223" s="64"/>
      <c r="P223" s="64"/>
      <c r="Q223" s="64"/>
      <c r="R223" s="64"/>
    </row>
    <row r="224" spans="1:18" s="70" customFormat="1">
      <c r="A224" s="143">
        <v>213</v>
      </c>
      <c r="B224" s="144"/>
      <c r="C224" s="144"/>
      <c r="D224" s="146"/>
      <c r="E224" s="16" t="str">
        <f t="shared" si="11"/>
        <v/>
      </c>
      <c r="F224" s="143"/>
      <c r="H224" s="71"/>
      <c r="I224" s="64"/>
      <c r="J224"/>
      <c r="K224" s="64"/>
      <c r="L224" s="64"/>
      <c r="M224" s="64"/>
      <c r="N224" s="64"/>
      <c r="O224" s="64"/>
      <c r="P224" s="64"/>
      <c r="Q224" s="64"/>
      <c r="R224" s="64"/>
    </row>
    <row r="225" spans="1:18" s="70" customFormat="1">
      <c r="A225" s="143">
        <v>214</v>
      </c>
      <c r="B225" s="144"/>
      <c r="C225" s="144"/>
      <c r="D225" s="146"/>
      <c r="E225" s="16" t="str">
        <f t="shared" si="11"/>
        <v/>
      </c>
      <c r="F225" s="143"/>
      <c r="H225" s="71"/>
      <c r="I225" s="64"/>
      <c r="J225"/>
      <c r="K225" s="64"/>
      <c r="L225" s="64"/>
      <c r="M225" s="64"/>
      <c r="N225" s="64"/>
      <c r="O225" s="64"/>
      <c r="P225" s="64"/>
      <c r="Q225" s="64"/>
      <c r="R225" s="64"/>
    </row>
    <row r="226" spans="1:18" s="70" customFormat="1">
      <c r="A226" s="143">
        <v>215</v>
      </c>
      <c r="B226" s="144"/>
      <c r="C226" s="144"/>
      <c r="D226" s="146"/>
      <c r="E226" s="16" t="str">
        <f t="shared" si="11"/>
        <v/>
      </c>
      <c r="F226" s="143"/>
      <c r="H226" s="71"/>
      <c r="I226" s="64"/>
      <c r="J226"/>
      <c r="K226" s="64"/>
      <c r="L226" s="64"/>
      <c r="M226" s="64"/>
      <c r="N226" s="64"/>
      <c r="O226" s="64"/>
      <c r="P226" s="64"/>
      <c r="Q226" s="64"/>
      <c r="R226" s="64"/>
    </row>
    <row r="227" spans="1:18" s="70" customFormat="1">
      <c r="A227" s="143">
        <v>216</v>
      </c>
      <c r="B227" s="144"/>
      <c r="C227" s="144"/>
      <c r="D227" s="146"/>
      <c r="E227" s="16" t="str">
        <f t="shared" si="11"/>
        <v/>
      </c>
      <c r="F227" s="143"/>
      <c r="H227" s="71"/>
      <c r="I227" s="64"/>
      <c r="J227"/>
      <c r="K227" s="64"/>
      <c r="L227" s="64"/>
      <c r="M227" s="64"/>
      <c r="N227" s="64"/>
      <c r="O227" s="64"/>
      <c r="P227" s="64"/>
      <c r="Q227" s="64"/>
      <c r="R227" s="64"/>
    </row>
    <row r="228" spans="1:18" s="70" customFormat="1">
      <c r="A228" s="143">
        <v>217</v>
      </c>
      <c r="B228" s="144"/>
      <c r="C228" s="144"/>
      <c r="D228" s="146"/>
      <c r="E228" s="16" t="str">
        <f t="shared" si="11"/>
        <v/>
      </c>
      <c r="F228" s="143"/>
      <c r="H228" s="71"/>
      <c r="I228" s="64"/>
      <c r="J228"/>
      <c r="K228" s="64"/>
      <c r="L228" s="64"/>
      <c r="M228" s="64"/>
      <c r="N228" s="64"/>
      <c r="O228" s="64"/>
      <c r="P228" s="64"/>
      <c r="Q228" s="64"/>
      <c r="R228" s="64"/>
    </row>
    <row r="229" spans="1:18" s="70" customFormat="1">
      <c r="A229" s="143">
        <v>218</v>
      </c>
      <c r="B229" s="144"/>
      <c r="C229" s="144"/>
      <c r="D229" s="146"/>
      <c r="E229" s="16" t="str">
        <f t="shared" si="11"/>
        <v/>
      </c>
      <c r="F229" s="143"/>
      <c r="H229" s="71"/>
      <c r="I229" s="64"/>
      <c r="J229"/>
      <c r="K229" s="64"/>
      <c r="L229" s="64"/>
      <c r="M229" s="64"/>
      <c r="N229" s="64"/>
      <c r="O229" s="64"/>
      <c r="P229" s="64"/>
      <c r="Q229" s="64"/>
      <c r="R229" s="64"/>
    </row>
    <row r="230" spans="1:18" s="70" customFormat="1">
      <c r="A230" s="143">
        <v>219</v>
      </c>
      <c r="B230" s="144"/>
      <c r="C230" s="144"/>
      <c r="D230" s="146"/>
      <c r="E230" s="16" t="str">
        <f t="shared" si="11"/>
        <v/>
      </c>
      <c r="F230" s="143"/>
      <c r="H230" s="71"/>
      <c r="I230" s="64"/>
      <c r="J230"/>
      <c r="K230" s="64"/>
      <c r="L230" s="64"/>
      <c r="M230" s="64"/>
      <c r="N230" s="64"/>
      <c r="O230" s="64"/>
      <c r="P230" s="64"/>
      <c r="Q230" s="64"/>
      <c r="R230" s="64"/>
    </row>
    <row r="231" spans="1:18" s="70" customFormat="1">
      <c r="A231" s="143">
        <v>220</v>
      </c>
      <c r="B231" s="144"/>
      <c r="C231" s="144"/>
      <c r="D231" s="146"/>
      <c r="E231" s="16" t="str">
        <f t="shared" si="11"/>
        <v/>
      </c>
      <c r="F231" s="143"/>
      <c r="H231" s="71"/>
      <c r="I231" s="64"/>
      <c r="J231"/>
      <c r="K231" s="64"/>
      <c r="L231" s="64"/>
      <c r="M231" s="64"/>
      <c r="N231" s="64"/>
      <c r="O231" s="64"/>
      <c r="P231" s="64"/>
      <c r="Q231" s="64"/>
      <c r="R231" s="64"/>
    </row>
    <row r="232" spans="1:18" s="70" customFormat="1">
      <c r="A232" s="143">
        <v>221</v>
      </c>
      <c r="B232" s="144"/>
      <c r="C232" s="144"/>
      <c r="D232" s="146"/>
      <c r="E232" s="16" t="str">
        <f t="shared" si="11"/>
        <v/>
      </c>
      <c r="F232" s="143"/>
      <c r="H232" s="71"/>
      <c r="I232" s="64"/>
      <c r="J232"/>
      <c r="K232" s="64"/>
      <c r="L232" s="64"/>
      <c r="M232" s="64"/>
      <c r="N232" s="64"/>
      <c r="O232" s="64"/>
      <c r="P232" s="64"/>
      <c r="Q232" s="64"/>
      <c r="R232" s="64"/>
    </row>
    <row r="233" spans="1:18" s="70" customFormat="1">
      <c r="A233" s="143">
        <v>222</v>
      </c>
      <c r="B233" s="144"/>
      <c r="C233" s="144"/>
      <c r="D233" s="146"/>
      <c r="E233" s="16" t="str">
        <f t="shared" si="11"/>
        <v/>
      </c>
      <c r="F233" s="143"/>
      <c r="H233" s="71"/>
      <c r="I233" s="64"/>
      <c r="J233"/>
      <c r="K233" s="64"/>
      <c r="L233" s="64"/>
      <c r="M233" s="64"/>
      <c r="N233" s="64"/>
      <c r="O233" s="64"/>
      <c r="P233" s="64"/>
      <c r="Q233" s="64"/>
      <c r="R233" s="64"/>
    </row>
    <row r="234" spans="1:18" s="70" customFormat="1">
      <c r="A234" s="143">
        <v>223</v>
      </c>
      <c r="B234" s="144"/>
      <c r="C234" s="144"/>
      <c r="D234" s="146"/>
      <c r="E234" s="16" t="str">
        <f t="shared" si="11"/>
        <v/>
      </c>
      <c r="F234" s="143"/>
      <c r="H234" s="71"/>
      <c r="I234" s="64"/>
      <c r="J234"/>
      <c r="K234" s="64"/>
      <c r="L234" s="64"/>
      <c r="M234" s="64"/>
      <c r="N234" s="64"/>
      <c r="O234" s="64"/>
      <c r="P234" s="64"/>
      <c r="Q234" s="64"/>
      <c r="R234" s="64"/>
    </row>
    <row r="235" spans="1:18" s="70" customFormat="1">
      <c r="A235" s="143">
        <v>224</v>
      </c>
      <c r="B235" s="144"/>
      <c r="C235" s="144"/>
      <c r="D235" s="146"/>
      <c r="E235" s="16" t="str">
        <f t="shared" si="11"/>
        <v/>
      </c>
      <c r="F235" s="143"/>
      <c r="H235" s="71"/>
      <c r="I235" s="64"/>
      <c r="J235"/>
      <c r="K235" s="64"/>
      <c r="L235" s="64"/>
      <c r="M235" s="64"/>
      <c r="N235" s="64"/>
      <c r="O235" s="64"/>
      <c r="P235" s="64"/>
      <c r="Q235" s="64"/>
      <c r="R235" s="64"/>
    </row>
    <row r="236" spans="1:18" s="70" customFormat="1">
      <c r="A236" s="143">
        <v>225</v>
      </c>
      <c r="B236" s="144"/>
      <c r="C236" s="144"/>
      <c r="D236" s="146"/>
      <c r="E236" s="16" t="str">
        <f t="shared" si="11"/>
        <v/>
      </c>
      <c r="F236" s="143"/>
      <c r="H236" s="71"/>
      <c r="I236" s="64"/>
      <c r="J236"/>
      <c r="K236" s="64"/>
      <c r="L236" s="64"/>
      <c r="M236" s="64"/>
      <c r="N236" s="64"/>
      <c r="O236" s="64"/>
      <c r="P236" s="64"/>
      <c r="Q236" s="64"/>
      <c r="R236" s="64"/>
    </row>
    <row r="237" spans="1:18" s="70" customFormat="1">
      <c r="A237" s="143">
        <v>226</v>
      </c>
      <c r="B237" s="144"/>
      <c r="C237" s="144"/>
      <c r="D237" s="146"/>
      <c r="E237" s="16" t="str">
        <f t="shared" si="11"/>
        <v/>
      </c>
      <c r="F237" s="143"/>
      <c r="H237" s="71"/>
      <c r="I237" s="64"/>
      <c r="J237"/>
      <c r="K237" s="64"/>
      <c r="L237" s="64"/>
      <c r="M237" s="64"/>
      <c r="N237" s="64"/>
      <c r="O237" s="64"/>
      <c r="P237" s="64"/>
      <c r="Q237" s="64"/>
      <c r="R237" s="64"/>
    </row>
    <row r="238" spans="1:18" s="70" customFormat="1">
      <c r="A238" s="143">
        <v>227</v>
      </c>
      <c r="B238" s="144"/>
      <c r="C238" s="144"/>
      <c r="D238" s="146"/>
      <c r="E238" s="16" t="str">
        <f t="shared" si="11"/>
        <v/>
      </c>
      <c r="F238" s="143"/>
      <c r="H238" s="71"/>
      <c r="I238" s="64"/>
      <c r="J238"/>
      <c r="K238" s="64"/>
      <c r="L238" s="64"/>
      <c r="M238" s="64"/>
      <c r="N238" s="64"/>
      <c r="O238" s="64"/>
      <c r="P238" s="64"/>
      <c r="Q238" s="64"/>
      <c r="R238" s="64"/>
    </row>
    <row r="239" spans="1:18" s="70" customFormat="1">
      <c r="A239" s="143">
        <v>228</v>
      </c>
      <c r="B239" s="144"/>
      <c r="C239" s="144"/>
      <c r="D239" s="146"/>
      <c r="E239" s="16" t="str">
        <f t="shared" si="11"/>
        <v/>
      </c>
      <c r="F239" s="143"/>
      <c r="H239" s="71"/>
      <c r="I239" s="64"/>
      <c r="J239"/>
      <c r="K239" s="64"/>
      <c r="L239" s="64"/>
      <c r="M239" s="64"/>
      <c r="N239" s="64"/>
      <c r="O239" s="64"/>
      <c r="P239" s="64"/>
      <c r="Q239" s="64"/>
      <c r="R239" s="64"/>
    </row>
    <row r="240" spans="1:18" s="70" customFormat="1">
      <c r="A240" s="143">
        <v>229</v>
      </c>
      <c r="B240" s="144"/>
      <c r="C240" s="144"/>
      <c r="D240" s="146"/>
      <c r="E240" s="16" t="str">
        <f t="shared" si="11"/>
        <v/>
      </c>
      <c r="F240" s="143"/>
      <c r="H240" s="71"/>
      <c r="I240" s="64"/>
      <c r="J240"/>
      <c r="K240" s="64"/>
      <c r="L240" s="64"/>
      <c r="M240" s="64"/>
      <c r="N240" s="64"/>
      <c r="O240" s="64"/>
      <c r="P240" s="64"/>
      <c r="Q240" s="64"/>
      <c r="R240" s="64"/>
    </row>
    <row r="241" spans="1:18" s="70" customFormat="1">
      <c r="A241" s="143">
        <v>230</v>
      </c>
      <c r="B241" s="144"/>
      <c r="C241" s="144"/>
      <c r="D241" s="146"/>
      <c r="E241" s="16" t="str">
        <f t="shared" si="11"/>
        <v/>
      </c>
      <c r="F241" s="143"/>
      <c r="H241" s="71"/>
      <c r="I241" s="64"/>
      <c r="J241"/>
      <c r="K241" s="64"/>
      <c r="L241" s="64"/>
      <c r="M241" s="64"/>
      <c r="N241" s="64"/>
      <c r="O241" s="64"/>
      <c r="P241" s="64"/>
      <c r="Q241" s="64"/>
      <c r="R241" s="64"/>
    </row>
    <row r="242" spans="1:18" s="70" customFormat="1">
      <c r="A242" s="143">
        <v>231</v>
      </c>
      <c r="B242" s="144"/>
      <c r="C242" s="144"/>
      <c r="D242" s="146"/>
      <c r="E242" s="16" t="str">
        <f t="shared" si="11"/>
        <v/>
      </c>
      <c r="F242" s="143"/>
      <c r="H242" s="71"/>
      <c r="I242" s="64"/>
      <c r="J242"/>
      <c r="K242" s="64"/>
      <c r="L242" s="64"/>
      <c r="M242" s="64"/>
      <c r="N242" s="64"/>
      <c r="O242" s="64"/>
      <c r="P242" s="64"/>
      <c r="Q242" s="64"/>
      <c r="R242" s="64"/>
    </row>
    <row r="243" spans="1:18" s="70" customFormat="1">
      <c r="A243" s="143">
        <v>232</v>
      </c>
      <c r="B243" s="144"/>
      <c r="C243" s="144"/>
      <c r="D243" s="146"/>
      <c r="E243" s="16" t="str">
        <f t="shared" si="11"/>
        <v/>
      </c>
      <c r="F243" s="143"/>
      <c r="H243" s="71"/>
      <c r="I243" s="64"/>
      <c r="J243"/>
      <c r="K243" s="64"/>
      <c r="L243" s="64"/>
      <c r="M243" s="64"/>
      <c r="N243" s="64"/>
      <c r="O243" s="64"/>
      <c r="P243" s="64"/>
      <c r="Q243" s="64"/>
      <c r="R243" s="64"/>
    </row>
    <row r="244" spans="1:18" s="70" customFormat="1">
      <c r="A244" s="143">
        <v>233</v>
      </c>
      <c r="B244" s="144"/>
      <c r="C244" s="144"/>
      <c r="D244" s="146"/>
      <c r="E244" s="16" t="str">
        <f t="shared" si="11"/>
        <v/>
      </c>
      <c r="F244" s="143"/>
      <c r="H244" s="71"/>
      <c r="I244" s="64"/>
      <c r="J244"/>
      <c r="K244" s="64"/>
      <c r="L244" s="64"/>
      <c r="M244" s="64"/>
      <c r="N244" s="64"/>
      <c r="O244" s="64"/>
      <c r="P244" s="64"/>
      <c r="Q244" s="64"/>
      <c r="R244" s="64"/>
    </row>
    <row r="245" spans="1:18" s="70" customFormat="1">
      <c r="A245" s="143">
        <v>234</v>
      </c>
      <c r="B245" s="144"/>
      <c r="C245" s="144"/>
      <c r="D245" s="146"/>
      <c r="E245" s="16" t="str">
        <f t="shared" si="11"/>
        <v/>
      </c>
      <c r="F245" s="143"/>
      <c r="H245" s="71"/>
      <c r="I245" s="64"/>
      <c r="J245"/>
      <c r="K245" s="64"/>
      <c r="L245" s="64"/>
      <c r="M245" s="64"/>
      <c r="N245" s="64"/>
      <c r="O245" s="64"/>
      <c r="P245" s="64"/>
      <c r="Q245" s="64"/>
      <c r="R245" s="64"/>
    </row>
    <row r="246" spans="1:18" s="70" customFormat="1">
      <c r="A246" s="143">
        <v>235</v>
      </c>
      <c r="B246" s="144"/>
      <c r="C246" s="144"/>
      <c r="D246" s="146"/>
      <c r="E246" s="16" t="str">
        <f t="shared" si="11"/>
        <v/>
      </c>
      <c r="F246" s="143"/>
      <c r="H246" s="71"/>
      <c r="I246" s="64"/>
      <c r="J246"/>
      <c r="K246" s="64"/>
      <c r="L246" s="64"/>
      <c r="M246" s="64"/>
      <c r="N246" s="64"/>
      <c r="O246" s="64"/>
      <c r="P246" s="64"/>
      <c r="Q246" s="64"/>
      <c r="R246" s="64"/>
    </row>
    <row r="247" spans="1:18" s="70" customFormat="1">
      <c r="A247" s="143">
        <v>236</v>
      </c>
      <c r="B247" s="144"/>
      <c r="C247" s="144"/>
      <c r="D247" s="146"/>
      <c r="E247" s="16" t="str">
        <f t="shared" si="11"/>
        <v/>
      </c>
      <c r="F247" s="143"/>
      <c r="H247" s="71"/>
      <c r="I247" s="64"/>
      <c r="J247"/>
      <c r="K247" s="64"/>
      <c r="L247" s="64"/>
      <c r="M247" s="64"/>
      <c r="N247" s="64"/>
      <c r="O247" s="64"/>
      <c r="P247" s="64"/>
      <c r="Q247" s="64"/>
      <c r="R247" s="64"/>
    </row>
    <row r="248" spans="1:18" s="70" customFormat="1">
      <c r="A248" s="143">
        <v>237</v>
      </c>
      <c r="B248" s="144"/>
      <c r="C248" s="144"/>
      <c r="D248" s="146"/>
      <c r="E248" s="16" t="str">
        <f t="shared" si="11"/>
        <v/>
      </c>
      <c r="F248" s="143"/>
      <c r="H248" s="71"/>
      <c r="I248" s="64"/>
      <c r="J248"/>
      <c r="K248" s="64"/>
      <c r="L248" s="64"/>
      <c r="M248" s="64"/>
      <c r="N248" s="64"/>
      <c r="O248" s="64"/>
      <c r="P248" s="64"/>
      <c r="Q248" s="64"/>
      <c r="R248" s="64"/>
    </row>
    <row r="249" spans="1:18" s="70" customFormat="1">
      <c r="A249" s="143">
        <v>238</v>
      </c>
      <c r="B249" s="144"/>
      <c r="C249" s="144"/>
      <c r="D249" s="146"/>
      <c r="E249" s="16" t="str">
        <f t="shared" si="11"/>
        <v/>
      </c>
      <c r="F249" s="143"/>
      <c r="H249" s="71"/>
      <c r="I249" s="64"/>
      <c r="J249"/>
      <c r="K249" s="64"/>
      <c r="L249" s="64"/>
      <c r="M249" s="64"/>
      <c r="N249" s="64"/>
      <c r="O249" s="64"/>
      <c r="P249" s="64"/>
      <c r="Q249" s="64"/>
      <c r="R249" s="64"/>
    </row>
    <row r="250" spans="1:18" s="70" customFormat="1">
      <c r="A250" s="143">
        <v>239</v>
      </c>
      <c r="B250" s="144"/>
      <c r="C250" s="144"/>
      <c r="D250" s="146"/>
      <c r="E250" s="16" t="str">
        <f t="shared" si="11"/>
        <v/>
      </c>
      <c r="F250" s="143"/>
      <c r="H250" s="71"/>
      <c r="I250" s="64"/>
      <c r="J250"/>
      <c r="K250" s="64"/>
      <c r="L250" s="64"/>
      <c r="M250" s="64"/>
      <c r="N250" s="64"/>
      <c r="O250" s="64"/>
      <c r="P250" s="64"/>
      <c r="Q250" s="64"/>
      <c r="R250" s="64"/>
    </row>
    <row r="251" spans="1:18" s="70" customFormat="1">
      <c r="A251" s="143">
        <v>240</v>
      </c>
      <c r="B251" s="144"/>
      <c r="C251" s="144"/>
      <c r="D251" s="146"/>
      <c r="E251" s="16" t="str">
        <f t="shared" si="11"/>
        <v/>
      </c>
      <c r="F251" s="143"/>
      <c r="H251" s="71"/>
      <c r="I251" s="64"/>
      <c r="J251"/>
      <c r="K251" s="64"/>
      <c r="L251" s="64"/>
      <c r="M251" s="64"/>
      <c r="N251" s="64"/>
      <c r="O251" s="64"/>
      <c r="P251" s="64"/>
      <c r="Q251" s="64"/>
      <c r="R251" s="64"/>
    </row>
    <row r="252" spans="1:18" s="70" customFormat="1">
      <c r="A252" s="143">
        <v>241</v>
      </c>
      <c r="B252" s="144"/>
      <c r="C252" s="144"/>
      <c r="D252" s="146"/>
      <c r="E252" s="16" t="str">
        <f t="shared" si="11"/>
        <v/>
      </c>
      <c r="F252" s="143"/>
      <c r="H252" s="71"/>
      <c r="I252" s="64"/>
      <c r="J252"/>
      <c r="K252" s="64"/>
      <c r="L252" s="64"/>
      <c r="M252" s="64"/>
      <c r="N252" s="64"/>
      <c r="O252" s="64"/>
      <c r="P252" s="64"/>
      <c r="Q252" s="64"/>
      <c r="R252" s="64"/>
    </row>
    <row r="253" spans="1:18" s="70" customFormat="1">
      <c r="A253" s="143">
        <v>242</v>
      </c>
      <c r="B253" s="144"/>
      <c r="C253" s="144"/>
      <c r="D253" s="146"/>
      <c r="E253" s="16" t="str">
        <f t="shared" si="11"/>
        <v/>
      </c>
      <c r="F253" s="143"/>
      <c r="H253" s="71"/>
      <c r="I253" s="64"/>
      <c r="J253"/>
      <c r="K253" s="64"/>
      <c r="L253" s="64"/>
      <c r="M253" s="64"/>
      <c r="N253" s="64"/>
      <c r="O253" s="64"/>
      <c r="P253" s="64"/>
      <c r="Q253" s="64"/>
      <c r="R253" s="64"/>
    </row>
    <row r="254" spans="1:18" s="70" customFormat="1">
      <c r="A254" s="143">
        <v>243</v>
      </c>
      <c r="B254" s="144"/>
      <c r="C254" s="144"/>
      <c r="D254" s="146"/>
      <c r="E254" s="16" t="str">
        <f t="shared" si="11"/>
        <v/>
      </c>
      <c r="F254" s="143"/>
      <c r="H254" s="71"/>
      <c r="I254" s="64"/>
      <c r="J254"/>
      <c r="K254" s="64"/>
      <c r="L254" s="64"/>
      <c r="M254" s="64"/>
      <c r="N254" s="64"/>
      <c r="O254" s="64"/>
      <c r="P254" s="64"/>
      <c r="Q254" s="64"/>
      <c r="R254" s="64"/>
    </row>
    <row r="255" spans="1:18" s="70" customFormat="1">
      <c r="A255" s="143">
        <v>244</v>
      </c>
      <c r="B255" s="144"/>
      <c r="C255" s="144"/>
      <c r="D255" s="146"/>
      <c r="E255" s="16" t="str">
        <f t="shared" si="11"/>
        <v/>
      </c>
      <c r="F255" s="143"/>
      <c r="H255" s="71"/>
      <c r="I255" s="64"/>
      <c r="J255"/>
      <c r="K255" s="64"/>
      <c r="L255" s="64"/>
      <c r="M255" s="64"/>
      <c r="N255" s="64"/>
      <c r="O255" s="64"/>
      <c r="P255" s="64"/>
      <c r="Q255" s="64"/>
      <c r="R255" s="64"/>
    </row>
    <row r="256" spans="1:18" s="70" customFormat="1">
      <c r="A256" s="143">
        <v>245</v>
      </c>
      <c r="B256" s="144"/>
      <c r="C256" s="144"/>
      <c r="D256" s="146"/>
      <c r="E256" s="16" t="str">
        <f t="shared" si="11"/>
        <v/>
      </c>
      <c r="F256" s="143"/>
      <c r="H256" s="71"/>
      <c r="I256" s="64"/>
      <c r="J256"/>
      <c r="K256" s="64"/>
      <c r="L256" s="64"/>
      <c r="M256" s="64"/>
      <c r="N256" s="64"/>
      <c r="O256" s="64"/>
      <c r="P256" s="64"/>
      <c r="Q256" s="64"/>
      <c r="R256" s="64"/>
    </row>
    <row r="257" spans="1:18" s="70" customFormat="1">
      <c r="A257" s="143">
        <v>246</v>
      </c>
      <c r="B257" s="144"/>
      <c r="C257" s="144"/>
      <c r="D257" s="146"/>
      <c r="E257" s="16" t="str">
        <f t="shared" si="11"/>
        <v/>
      </c>
      <c r="F257" s="143"/>
      <c r="H257" s="71"/>
      <c r="I257" s="64"/>
      <c r="J257"/>
      <c r="K257" s="64"/>
      <c r="L257" s="64"/>
      <c r="M257" s="64"/>
      <c r="N257" s="64"/>
      <c r="O257" s="64"/>
      <c r="P257" s="64"/>
      <c r="Q257" s="64"/>
      <c r="R257" s="64"/>
    </row>
    <row r="258" spans="1:18" s="70" customFormat="1">
      <c r="A258" s="143">
        <v>247</v>
      </c>
      <c r="B258" s="144"/>
      <c r="C258" s="144"/>
      <c r="D258" s="146"/>
      <c r="E258" s="16" t="str">
        <f t="shared" si="11"/>
        <v/>
      </c>
      <c r="F258" s="143"/>
      <c r="H258" s="71"/>
      <c r="I258" s="64"/>
      <c r="J258"/>
      <c r="K258" s="64"/>
      <c r="L258" s="64"/>
      <c r="M258" s="64"/>
      <c r="N258" s="64"/>
      <c r="O258" s="64"/>
      <c r="P258" s="64"/>
      <c r="Q258" s="64"/>
      <c r="R258" s="64"/>
    </row>
    <row r="259" spans="1:18" s="70" customFormat="1">
      <c r="A259" s="143">
        <v>248</v>
      </c>
      <c r="B259" s="144"/>
      <c r="C259" s="144"/>
      <c r="D259" s="146"/>
      <c r="E259" s="16" t="str">
        <f t="shared" si="11"/>
        <v/>
      </c>
      <c r="F259" s="143"/>
      <c r="H259" s="71"/>
      <c r="I259" s="64"/>
      <c r="J259"/>
      <c r="K259" s="64"/>
      <c r="L259" s="64"/>
      <c r="M259" s="64"/>
      <c r="N259" s="64"/>
      <c r="O259" s="64"/>
      <c r="P259" s="64"/>
      <c r="Q259" s="64"/>
      <c r="R259" s="64"/>
    </row>
    <row r="260" spans="1:18" s="70" customFormat="1">
      <c r="A260" s="143">
        <v>249</v>
      </c>
      <c r="B260" s="144"/>
      <c r="C260" s="144"/>
      <c r="D260" s="146"/>
      <c r="E260" s="16" t="str">
        <f t="shared" si="11"/>
        <v/>
      </c>
      <c r="F260" s="143"/>
      <c r="H260" s="71"/>
      <c r="I260" s="64"/>
      <c r="J260"/>
      <c r="K260" s="64"/>
      <c r="L260" s="64"/>
      <c r="M260" s="64"/>
      <c r="N260" s="64"/>
      <c r="O260" s="64"/>
      <c r="P260" s="64"/>
      <c r="Q260" s="64"/>
      <c r="R260" s="64"/>
    </row>
    <row r="261" spans="1:18" s="70" customFormat="1">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0woqsL+rznSP0Qfa/5DTPygtxVcBIx/VSn8AX6Zqrv6xStzJGqCLENypU4tn6IY2ZFqDaqHhGBFgdJWVJdeEpw==" saltValue="G01MCNqZ2fiokFB4FDetcQ=="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zoomScaleNormal="100" workbookViewId="0">
      <selection activeCell="E14" sqref="E14"/>
    </sheetView>
  </sheetViews>
  <sheetFormatPr defaultColWidth="9.08984375" defaultRowHeight="15.5"/>
  <cols>
    <col min="1" max="1" width="5.6328125" style="60" customWidth="1"/>
    <col min="2" max="2" width="36.36328125" style="64" customWidth="1"/>
    <col min="3" max="3" width="36" style="64" customWidth="1"/>
    <col min="4" max="4" width="48.36328125" style="64" customWidth="1"/>
    <col min="5" max="5" width="10.6328125" style="69" customWidth="1"/>
    <col min="6" max="6" width="17.6328125" style="64" customWidth="1"/>
    <col min="7" max="7" width="10.6328125" style="70" hidden="1" customWidth="1"/>
    <col min="8" max="8" width="9.08984375" style="71" hidden="1" customWidth="1"/>
    <col min="9" max="9" width="9.08984375" style="64" hidden="1" customWidth="1"/>
    <col min="10" max="13" width="17.6328125" style="64" hidden="1" customWidth="1"/>
    <col min="14" max="19" width="9.08984375" style="64" customWidth="1"/>
    <col min="20" max="16384" width="9.08984375" style="64"/>
  </cols>
  <sheetData>
    <row r="1" spans="1:13" s="60" customFormat="1">
      <c r="A1" s="59" t="s">
        <v>483</v>
      </c>
      <c r="E1" s="61"/>
      <c r="F1" s="63"/>
      <c r="G1" s="62"/>
      <c r="H1" s="289"/>
      <c r="J1" s="63"/>
      <c r="K1" s="63"/>
      <c r="L1" s="63"/>
      <c r="M1" s="63"/>
    </row>
    <row r="2" spans="1:13" s="60" customFormat="1">
      <c r="A2" s="346" t="str">
        <f>IF(ISBLANK(facultate), IF(ISBLANK(departament),"","Departament " &amp; departament), "Facultatea " &amp; facultate)</f>
        <v>Facultatea Arhitectură și Urbanism</v>
      </c>
      <c r="E2" s="61"/>
      <c r="F2" s="63"/>
      <c r="G2" s="62"/>
      <c r="H2" s="289"/>
      <c r="J2" s="63"/>
      <c r="K2" s="63"/>
      <c r="L2" s="63"/>
      <c r="M2" s="63"/>
    </row>
    <row r="3" spans="1:13" s="60" customFormat="1">
      <c r="A3" s="346" t="str">
        <f>IF(ISBLANK(departament),"","Departamentul " &amp; departament)</f>
        <v>Departamentul Arhitectură</v>
      </c>
      <c r="E3" s="61"/>
      <c r="F3" s="63"/>
      <c r="G3" s="62"/>
      <c r="H3" s="289"/>
      <c r="J3" s="63"/>
      <c r="K3" s="63"/>
      <c r="L3" s="63"/>
      <c r="M3" s="63"/>
    </row>
    <row r="4" spans="1:13">
      <c r="A4" s="554" t="s">
        <v>838</v>
      </c>
      <c r="B4" s="554"/>
      <c r="C4" s="554"/>
      <c r="D4" s="554"/>
      <c r="E4" s="554"/>
      <c r="F4" s="554"/>
      <c r="G4" s="554"/>
      <c r="H4" s="554"/>
    </row>
    <row r="5" spans="1:13">
      <c r="A5" s="554" t="s">
        <v>862</v>
      </c>
      <c r="B5" s="554"/>
      <c r="C5" s="554"/>
      <c r="D5" s="554"/>
      <c r="E5" s="554"/>
      <c r="F5" s="554"/>
      <c r="G5" s="226"/>
    </row>
    <row r="6" spans="1:13" ht="13.5" customHeight="1">
      <c r="E6" s="64"/>
      <c r="F6" s="347" t="str">
        <f>CONCATENATE(functie," ",nume_candidat)</f>
        <v>Șef de lucrări Cristina-Maria POVIAN</v>
      </c>
      <c r="J6" s="347" t="str">
        <f>CONCATENATE(functie," ",nume_candidat)</f>
        <v>Șef de lucrări Cristina-Maria POVIAN</v>
      </c>
      <c r="K6" s="347" t="str">
        <f>CONCATENATE(functie," ",nume_candidat)</f>
        <v>Șef de lucrări Cristina-Maria POVIAN</v>
      </c>
      <c r="L6" s="347" t="str">
        <f>CONCATENATE(functie," ",nume_candidat)</f>
        <v>Șef de lucrări Cristina-Maria POVIAN</v>
      </c>
      <c r="M6" s="347" t="str">
        <f>CONCATENATE(functie," ",nume_candidat)</f>
        <v>Șef de lucrări Cristina-Maria POVIAN</v>
      </c>
    </row>
    <row r="7" spans="1:13" ht="18.75" customHeight="1">
      <c r="A7" s="552" t="s">
        <v>338</v>
      </c>
      <c r="B7" s="552" t="s">
        <v>826</v>
      </c>
      <c r="C7" s="552" t="s">
        <v>863</v>
      </c>
      <c r="D7" s="552" t="s">
        <v>869</v>
      </c>
      <c r="E7" s="562" t="s">
        <v>2</v>
      </c>
      <c r="F7" s="552" t="s">
        <v>544</v>
      </c>
      <c r="G7" s="552" t="s">
        <v>4</v>
      </c>
      <c r="H7" s="573" t="s">
        <v>541</v>
      </c>
      <c r="I7" s="559" t="s">
        <v>551</v>
      </c>
      <c r="J7" s="552" t="s">
        <v>865</v>
      </c>
      <c r="K7" s="552" t="s">
        <v>866</v>
      </c>
      <c r="L7" s="552" t="s">
        <v>867</v>
      </c>
      <c r="M7" s="552" t="s">
        <v>868</v>
      </c>
    </row>
    <row r="8" spans="1:13" ht="18.75" customHeight="1">
      <c r="A8" s="569"/>
      <c r="B8" s="569"/>
      <c r="C8" s="569"/>
      <c r="D8" s="569"/>
      <c r="E8" s="563"/>
      <c r="F8" s="569"/>
      <c r="G8" s="569"/>
      <c r="H8" s="574"/>
      <c r="I8" s="559"/>
      <c r="J8" s="569"/>
      <c r="K8" s="569"/>
      <c r="L8" s="569"/>
      <c r="M8" s="569"/>
    </row>
    <row r="9" spans="1:13" ht="18.75" customHeight="1">
      <c r="A9" s="569"/>
      <c r="B9" s="569"/>
      <c r="C9" s="569"/>
      <c r="D9" s="569"/>
      <c r="E9" s="563"/>
      <c r="F9" s="553"/>
      <c r="G9" s="553"/>
      <c r="H9" s="574"/>
      <c r="I9" s="559"/>
      <c r="J9" s="553"/>
      <c r="K9" s="553"/>
      <c r="L9" s="553"/>
      <c r="M9" s="553"/>
    </row>
    <row r="10" spans="1:13" ht="18.75" customHeight="1">
      <c r="A10" s="553"/>
      <c r="B10" s="553"/>
      <c r="C10" s="553"/>
      <c r="D10" s="553"/>
      <c r="E10" s="564"/>
      <c r="F10" s="348" t="str">
        <f>CONCATENATE("ultimii ",durata_evaluare," ani")</f>
        <v>ultimii 5 ani</v>
      </c>
      <c r="G10" s="348" t="str">
        <f>CONCATENATE("ultimii                                  ",durata_evaluare," ani")</f>
        <v>ultimii                                  5 ani</v>
      </c>
      <c r="H10" s="575"/>
      <c r="I10" s="559"/>
      <c r="J10" s="436" t="str">
        <f>CONCATENATE("ultimii ",durata_evaluare," ani")</f>
        <v>ultimii 5 ani</v>
      </c>
      <c r="K10" s="436" t="str">
        <f>CONCATENATE("ultimii ",durata_evaluare," ani")</f>
        <v>ultimii 5 ani</v>
      </c>
      <c r="L10" s="436" t="str">
        <f>CONCATENATE("ultimii ",durata_evaluare," ani")</f>
        <v>ultimii 5 ani</v>
      </c>
      <c r="M10" s="436" t="str">
        <f>CONCATENATE("ultimii ",durata_evaluare," ani")</f>
        <v>ultimii 5 ani</v>
      </c>
    </row>
    <row r="11" spans="1:13">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c r="A12" s="37">
        <v>1</v>
      </c>
      <c r="B12" s="7"/>
      <c r="C12" s="7"/>
      <c r="D12" s="7"/>
      <c r="E12" s="505"/>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2" t="str">
        <f t="shared" ref="J12:J75" si="4">IF(OR($B12="",,$E12&lt;an_initial,$E12&gt;an_final),"",G12*(HLOOKUP(D12,iii6punctaje,2,FALSE))*COUNTIF(D12,$J$7))</f>
        <v/>
      </c>
      <c r="K12" s="382" t="str">
        <f t="shared" ref="K12:K75" si="5">IF(OR($B12="",,$E12&lt;an_initial,$E12&gt;an_final),"",G12*(HLOOKUP(D12,iii6punctaje,2,FALSE))*COUNTIF(D12,$K$7))</f>
        <v/>
      </c>
      <c r="L12" s="382" t="str">
        <f t="shared" ref="L12:L75" si="6">IF(OR($B12="",,$E12&lt;an_initial,$E12&gt;an_final),"",G12*(HLOOKUP(D12,iii6punctaje,2,FALSE))*COUNTIF(D12,$L$7))</f>
        <v/>
      </c>
      <c r="M12" s="382" t="str">
        <f t="shared" ref="M12:M75" si="7">IF(OR($B12="",,$E12&lt;an_initial,$E12&gt;an_final),"",G12*(HLOOKUP(D12,iii6punctaje,2,FALSE))*COUNTIF(D12,$M$7))</f>
        <v/>
      </c>
    </row>
    <row r="13" spans="1:13">
      <c r="A13" s="37">
        <v>2</v>
      </c>
      <c r="B13" s="7"/>
      <c r="C13" s="7"/>
      <c r="D13" s="7"/>
      <c r="E13" s="505"/>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c r="A14" s="37">
        <v>3</v>
      </c>
      <c r="B14" s="7"/>
      <c r="C14" s="7"/>
      <c r="D14" s="7"/>
      <c r="E14" s="505"/>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c r="A15" s="37">
        <v>4</v>
      </c>
      <c r="B15" s="380"/>
      <c r="C15" s="380"/>
      <c r="D15" s="380"/>
      <c r="E15" s="505"/>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MtaxArVmY8ivHnNptOLZaX+fhh9uoxQOsqoDrub8Ve79m9x4/Eo2sGqcDAoL2Vh5u8ysGTPLlTdt1RVPFXHJtA==" saltValue="vKhTIDS84CKS1P1+CUs9NQ=="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E15" sqref="E15"/>
    </sheetView>
  </sheetViews>
  <sheetFormatPr defaultColWidth="9.08984375" defaultRowHeight="15.5"/>
  <cols>
    <col min="1" max="1" width="5.6328125" style="60" customWidth="1"/>
    <col min="2" max="2" width="36.36328125" style="64" hidden="1" customWidth="1"/>
    <col min="3" max="3" width="48.36328125" style="64" customWidth="1"/>
    <col min="4" max="4" width="10.6328125" style="69" customWidth="1"/>
    <col min="5" max="5" width="17.6328125" style="64" customWidth="1"/>
    <col min="6" max="7" width="17.6328125" style="64" hidden="1" customWidth="1"/>
    <col min="8" max="15" width="9.08984375" style="64" customWidth="1"/>
    <col min="16" max="16384" width="9.08984375" style="64"/>
  </cols>
  <sheetData>
    <row r="1" spans="1:7" s="60" customFormat="1">
      <c r="A1" s="59" t="s">
        <v>483</v>
      </c>
      <c r="D1" s="61"/>
      <c r="E1" s="63"/>
      <c r="F1" s="63"/>
      <c r="G1" s="63"/>
    </row>
    <row r="2" spans="1:7" s="60" customFormat="1">
      <c r="A2" s="346" t="str">
        <f>IF(ISBLANK(facultate), IF(ISBLANK(departament),"","Departament " &amp; departament), "Facultatea " &amp; facultate)</f>
        <v>Facultatea Arhitectură și Urbanism</v>
      </c>
      <c r="D2" s="61"/>
      <c r="E2" s="63"/>
      <c r="F2" s="63"/>
      <c r="G2" s="63"/>
    </row>
    <row r="3" spans="1:7" s="60" customFormat="1">
      <c r="A3" s="346" t="str">
        <f>IF(ISBLANK(departament),"","Departamentul " &amp; departament)</f>
        <v>Departamentul Arhitectură</v>
      </c>
      <c r="D3" s="61"/>
      <c r="E3" s="63"/>
      <c r="F3" s="63"/>
      <c r="G3" s="63"/>
    </row>
    <row r="4" spans="1:7">
      <c r="A4" s="554" t="s">
        <v>838</v>
      </c>
      <c r="B4" s="554"/>
      <c r="C4" s="554"/>
      <c r="D4" s="554"/>
      <c r="E4" s="554"/>
    </row>
    <row r="5" spans="1:7">
      <c r="A5" s="554" t="s">
        <v>870</v>
      </c>
      <c r="B5" s="554"/>
      <c r="C5" s="554"/>
      <c r="D5" s="554"/>
      <c r="E5" s="554"/>
    </row>
    <row r="6" spans="1:7" ht="13.5" customHeight="1">
      <c r="D6" s="64"/>
      <c r="E6" s="347" t="str">
        <f>CONCATENATE(functie," ",nume_candidat)</f>
        <v>Șef de lucrări Cristina-Maria POVIAN</v>
      </c>
      <c r="F6" s="347" t="str">
        <f>CONCATENATE(functie," ",nume_candidat)</f>
        <v>Șef de lucrări Cristina-Maria POVIAN</v>
      </c>
      <c r="G6" s="347" t="str">
        <f>CONCATENATE(functie," ",nume_candidat)</f>
        <v>Șef de lucrări Cristina-Maria POVIAN</v>
      </c>
    </row>
    <row r="7" spans="1:7" ht="18.75" customHeight="1">
      <c r="A7" s="552" t="s">
        <v>338</v>
      </c>
      <c r="B7" s="552" t="s">
        <v>871</v>
      </c>
      <c r="C7" s="552" t="s">
        <v>1052</v>
      </c>
      <c r="D7" s="562" t="s">
        <v>2</v>
      </c>
      <c r="E7" s="552" t="s">
        <v>544</v>
      </c>
      <c r="F7" s="552" t="s">
        <v>865</v>
      </c>
      <c r="G7" s="552" t="s">
        <v>873</v>
      </c>
    </row>
    <row r="8" spans="1:7" ht="18.75" customHeight="1">
      <c r="A8" s="569"/>
      <c r="B8" s="569"/>
      <c r="C8" s="569"/>
      <c r="D8" s="563"/>
      <c r="E8" s="569"/>
      <c r="F8" s="569"/>
      <c r="G8" s="569"/>
    </row>
    <row r="9" spans="1:7" ht="18.75" customHeight="1">
      <c r="A9" s="569"/>
      <c r="B9" s="569"/>
      <c r="C9" s="569"/>
      <c r="D9" s="563"/>
      <c r="E9" s="553"/>
      <c r="F9" s="553"/>
      <c r="G9" s="553"/>
    </row>
    <row r="10" spans="1:7" ht="18.75" customHeight="1">
      <c r="A10" s="553"/>
      <c r="B10" s="553"/>
      <c r="C10" s="553"/>
      <c r="D10" s="564"/>
      <c r="E10" s="348" t="str">
        <f>CONCATENATE("ultimii ",durata_evaluare," ani")</f>
        <v>ultimii 5 ani</v>
      </c>
      <c r="F10" s="436" t="str">
        <f>CONCATENATE("ultimii ",durata_evaluare," ani")</f>
        <v>ultimii 5 ani</v>
      </c>
      <c r="G10" s="436" t="str">
        <f>CONCATENATE("ultimii ",durata_evaluare," ani")</f>
        <v>ultimii 5 ani</v>
      </c>
    </row>
    <row r="11" spans="1:7">
      <c r="A11" s="88"/>
      <c r="B11" s="65"/>
      <c r="C11" s="65"/>
      <c r="D11" s="30"/>
      <c r="E11" s="148">
        <f>SUMIF(E12:E1012,"&gt;0")</f>
        <v>0</v>
      </c>
      <c r="F11" s="148">
        <f>SUMIF(F12:F1110,"&gt;0")</f>
        <v>0</v>
      </c>
      <c r="G11" s="148">
        <f>SUMIF(G12:G1110,"&gt;0")</f>
        <v>0</v>
      </c>
    </row>
    <row r="12" spans="1:7">
      <c r="A12" s="37">
        <v>1</v>
      </c>
      <c r="B12" s="7" t="s">
        <v>865</v>
      </c>
      <c r="C12" s="7"/>
      <c r="D12" s="505"/>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c r="A13" s="37">
        <v>2</v>
      </c>
      <c r="B13" s="7" t="s">
        <v>874</v>
      </c>
      <c r="C13" s="7"/>
      <c r="D13" s="505"/>
      <c r="E13" s="382" t="str">
        <f t="shared" si="0"/>
        <v/>
      </c>
      <c r="F13" s="382" t="str">
        <f t="shared" si="1"/>
        <v/>
      </c>
      <c r="G13" s="382" t="str">
        <f t="shared" si="2"/>
        <v/>
      </c>
    </row>
    <row r="14" spans="1:7">
      <c r="A14" s="37">
        <v>3</v>
      </c>
      <c r="B14" s="7" t="s">
        <v>874</v>
      </c>
      <c r="C14" s="7"/>
      <c r="D14" s="505"/>
      <c r="E14" s="382" t="str">
        <f t="shared" si="0"/>
        <v/>
      </c>
      <c r="F14" s="382" t="str">
        <f t="shared" si="1"/>
        <v/>
      </c>
      <c r="G14" s="382" t="str">
        <f t="shared" si="2"/>
        <v/>
      </c>
    </row>
    <row r="15" spans="1:7">
      <c r="A15" s="37">
        <v>4</v>
      </c>
      <c r="B15" s="6"/>
      <c r="C15" s="6"/>
      <c r="D15" s="216"/>
      <c r="E15" s="382" t="str">
        <f t="shared" si="0"/>
        <v/>
      </c>
      <c r="F15" s="382" t="str">
        <f t="shared" si="1"/>
        <v/>
      </c>
      <c r="G15" s="382" t="str">
        <f t="shared" si="2"/>
        <v/>
      </c>
    </row>
    <row r="16" spans="1:7">
      <c r="A16" s="37">
        <v>5</v>
      </c>
      <c r="B16" s="6"/>
      <c r="C16" s="6"/>
      <c r="D16" s="216"/>
      <c r="E16" s="382" t="str">
        <f t="shared" si="0"/>
        <v/>
      </c>
      <c r="F16" s="382" t="str">
        <f t="shared" si="1"/>
        <v/>
      </c>
      <c r="G16" s="382" t="str">
        <f t="shared" si="2"/>
        <v/>
      </c>
    </row>
    <row r="17" spans="1:7">
      <c r="A17" s="37">
        <v>6</v>
      </c>
      <c r="B17" s="6"/>
      <c r="C17" s="6"/>
      <c r="D17" s="216"/>
      <c r="E17" s="382" t="str">
        <f t="shared" si="0"/>
        <v/>
      </c>
      <c r="F17" s="382" t="str">
        <f t="shared" si="1"/>
        <v/>
      </c>
      <c r="G17" s="382" t="str">
        <f t="shared" si="2"/>
        <v/>
      </c>
    </row>
    <row r="18" spans="1:7">
      <c r="A18" s="37">
        <v>7</v>
      </c>
      <c r="B18" s="6"/>
      <c r="C18" s="6"/>
      <c r="D18" s="216"/>
      <c r="E18" s="382" t="str">
        <f t="shared" si="0"/>
        <v/>
      </c>
      <c r="F18" s="382" t="str">
        <f t="shared" si="1"/>
        <v/>
      </c>
      <c r="G18" s="382" t="str">
        <f t="shared" si="2"/>
        <v/>
      </c>
    </row>
    <row r="19" spans="1:7">
      <c r="A19" s="37">
        <v>8</v>
      </c>
      <c r="B19" s="6"/>
      <c r="C19" s="6"/>
      <c r="D19" s="216"/>
      <c r="E19" s="382" t="str">
        <f t="shared" si="0"/>
        <v/>
      </c>
      <c r="F19" s="382" t="str">
        <f t="shared" si="1"/>
        <v/>
      </c>
      <c r="G19" s="382" t="str">
        <f t="shared" si="2"/>
        <v/>
      </c>
    </row>
    <row r="20" spans="1:7">
      <c r="A20" s="37">
        <v>9</v>
      </c>
      <c r="B20" s="6"/>
      <c r="C20" s="6"/>
      <c r="D20" s="216"/>
      <c r="E20" s="382" t="str">
        <f t="shared" si="0"/>
        <v/>
      </c>
      <c r="F20" s="382" t="str">
        <f t="shared" si="1"/>
        <v/>
      </c>
      <c r="G20" s="382" t="str">
        <f t="shared" si="2"/>
        <v/>
      </c>
    </row>
    <row r="21" spans="1:7">
      <c r="A21" s="37">
        <v>10</v>
      </c>
      <c r="B21" s="6"/>
      <c r="C21" s="6"/>
      <c r="D21" s="216"/>
      <c r="E21" s="382" t="str">
        <f t="shared" si="0"/>
        <v/>
      </c>
      <c r="F21" s="382" t="str">
        <f t="shared" si="1"/>
        <v/>
      </c>
      <c r="G21" s="382" t="str">
        <f t="shared" si="2"/>
        <v/>
      </c>
    </row>
    <row r="22" spans="1:7">
      <c r="A22" s="37">
        <v>11</v>
      </c>
      <c r="B22" s="6"/>
      <c r="C22" s="6"/>
      <c r="D22" s="216"/>
      <c r="E22" s="382" t="str">
        <f t="shared" si="0"/>
        <v/>
      </c>
      <c r="F22" s="382" t="str">
        <f t="shared" si="1"/>
        <v/>
      </c>
      <c r="G22" s="382" t="str">
        <f t="shared" si="2"/>
        <v/>
      </c>
    </row>
    <row r="23" spans="1:7">
      <c r="A23" s="37">
        <v>12</v>
      </c>
      <c r="B23" s="6"/>
      <c r="C23" s="6"/>
      <c r="D23" s="216"/>
      <c r="E23" s="382" t="str">
        <f t="shared" si="0"/>
        <v/>
      </c>
      <c r="F23" s="382" t="str">
        <f t="shared" si="1"/>
        <v/>
      </c>
      <c r="G23" s="382" t="str">
        <f t="shared" si="2"/>
        <v/>
      </c>
    </row>
    <row r="24" spans="1:7">
      <c r="A24" s="37">
        <v>13</v>
      </c>
      <c r="B24" s="6"/>
      <c r="C24" s="6"/>
      <c r="D24" s="216"/>
      <c r="E24" s="382" t="str">
        <f t="shared" si="0"/>
        <v/>
      </c>
      <c r="F24" s="382" t="str">
        <f t="shared" si="1"/>
        <v/>
      </c>
      <c r="G24" s="382" t="str">
        <f t="shared" si="2"/>
        <v/>
      </c>
    </row>
    <row r="25" spans="1:7">
      <c r="A25" s="37">
        <v>14</v>
      </c>
      <c r="B25" s="6"/>
      <c r="C25" s="6"/>
      <c r="D25" s="216"/>
      <c r="E25" s="382" t="str">
        <f t="shared" si="0"/>
        <v/>
      </c>
      <c r="F25" s="382" t="str">
        <f t="shared" si="1"/>
        <v/>
      </c>
      <c r="G25" s="382" t="str">
        <f t="shared" si="2"/>
        <v/>
      </c>
    </row>
    <row r="26" spans="1:7">
      <c r="A26" s="37">
        <v>15</v>
      </c>
      <c r="B26" s="6"/>
      <c r="C26" s="6"/>
      <c r="D26" s="216"/>
      <c r="E26" s="382" t="str">
        <f t="shared" si="0"/>
        <v/>
      </c>
      <c r="F26" s="382" t="str">
        <f t="shared" si="1"/>
        <v/>
      </c>
      <c r="G26" s="382" t="str">
        <f t="shared" si="2"/>
        <v/>
      </c>
    </row>
    <row r="27" spans="1:7">
      <c r="A27" s="37">
        <v>16</v>
      </c>
      <c r="B27" s="6"/>
      <c r="C27" s="6"/>
      <c r="D27" s="216"/>
      <c r="E27" s="382" t="str">
        <f t="shared" si="0"/>
        <v/>
      </c>
      <c r="F27" s="382" t="str">
        <f t="shared" si="1"/>
        <v/>
      </c>
      <c r="G27" s="382" t="str">
        <f t="shared" si="2"/>
        <v/>
      </c>
    </row>
    <row r="28" spans="1:7">
      <c r="A28" s="37">
        <v>17</v>
      </c>
      <c r="B28" s="6"/>
      <c r="C28" s="6"/>
      <c r="D28" s="216"/>
      <c r="E28" s="382" t="str">
        <f t="shared" si="0"/>
        <v/>
      </c>
      <c r="F28" s="382" t="str">
        <f t="shared" si="1"/>
        <v/>
      </c>
      <c r="G28" s="382" t="str">
        <f t="shared" si="2"/>
        <v/>
      </c>
    </row>
    <row r="29" spans="1:7">
      <c r="A29" s="37">
        <v>18</v>
      </c>
      <c r="B29" s="6"/>
      <c r="C29" s="6"/>
      <c r="D29" s="216"/>
      <c r="E29" s="382" t="str">
        <f t="shared" si="0"/>
        <v/>
      </c>
      <c r="F29" s="382" t="str">
        <f t="shared" si="1"/>
        <v/>
      </c>
      <c r="G29" s="382" t="str">
        <f t="shared" si="2"/>
        <v/>
      </c>
    </row>
    <row r="30" spans="1:7">
      <c r="A30" s="37">
        <v>19</v>
      </c>
      <c r="B30" s="6"/>
      <c r="C30" s="6"/>
      <c r="D30" s="216"/>
      <c r="E30" s="382" t="str">
        <f t="shared" si="0"/>
        <v/>
      </c>
      <c r="F30" s="382" t="str">
        <f t="shared" si="1"/>
        <v/>
      </c>
      <c r="G30" s="382" t="str">
        <f t="shared" si="2"/>
        <v/>
      </c>
    </row>
    <row r="31" spans="1:7">
      <c r="A31" s="37">
        <v>20</v>
      </c>
      <c r="B31" s="6"/>
      <c r="C31" s="6"/>
      <c r="D31" s="216"/>
      <c r="E31" s="382" t="str">
        <f t="shared" si="0"/>
        <v/>
      </c>
      <c r="F31" s="382" t="str">
        <f t="shared" si="1"/>
        <v/>
      </c>
      <c r="G31" s="382" t="str">
        <f t="shared" si="2"/>
        <v/>
      </c>
    </row>
    <row r="32" spans="1:7">
      <c r="A32" s="37">
        <v>21</v>
      </c>
      <c r="B32" s="6"/>
      <c r="C32" s="6"/>
      <c r="D32" s="216"/>
      <c r="E32" s="382" t="str">
        <f t="shared" si="0"/>
        <v/>
      </c>
      <c r="F32" s="382" t="str">
        <f t="shared" si="1"/>
        <v/>
      </c>
      <c r="G32" s="382" t="str">
        <f t="shared" si="2"/>
        <v/>
      </c>
    </row>
    <row r="33" spans="1:7">
      <c r="A33" s="37">
        <v>22</v>
      </c>
      <c r="B33" s="6"/>
      <c r="C33" s="6"/>
      <c r="D33" s="216"/>
      <c r="E33" s="382" t="str">
        <f t="shared" si="0"/>
        <v/>
      </c>
      <c r="F33" s="382" t="str">
        <f t="shared" si="1"/>
        <v/>
      </c>
      <c r="G33" s="382" t="str">
        <f t="shared" si="2"/>
        <v/>
      </c>
    </row>
    <row r="34" spans="1:7">
      <c r="A34" s="37">
        <v>23</v>
      </c>
      <c r="B34" s="6"/>
      <c r="C34" s="6"/>
      <c r="D34" s="216"/>
      <c r="E34" s="382" t="str">
        <f t="shared" si="0"/>
        <v/>
      </c>
      <c r="F34" s="382" t="str">
        <f t="shared" si="1"/>
        <v/>
      </c>
      <c r="G34" s="382" t="str">
        <f t="shared" si="2"/>
        <v/>
      </c>
    </row>
    <row r="35" spans="1:7">
      <c r="A35" s="37">
        <v>24</v>
      </c>
      <c r="B35" s="6"/>
      <c r="C35" s="6"/>
      <c r="D35" s="216"/>
      <c r="E35" s="382" t="str">
        <f t="shared" si="0"/>
        <v/>
      </c>
      <c r="F35" s="382" t="str">
        <f t="shared" si="1"/>
        <v/>
      </c>
      <c r="G35" s="382" t="str">
        <f t="shared" si="2"/>
        <v/>
      </c>
    </row>
    <row r="36" spans="1:7">
      <c r="A36" s="37">
        <v>25</v>
      </c>
      <c r="B36" s="6"/>
      <c r="C36" s="6"/>
      <c r="D36" s="216"/>
      <c r="E36" s="382" t="str">
        <f t="shared" si="0"/>
        <v/>
      </c>
      <c r="F36" s="382" t="str">
        <f t="shared" si="1"/>
        <v/>
      </c>
      <c r="G36" s="382" t="str">
        <f t="shared" si="2"/>
        <v/>
      </c>
    </row>
    <row r="37" spans="1:7">
      <c r="A37" s="37">
        <v>26</v>
      </c>
      <c r="B37" s="6"/>
      <c r="C37" s="6"/>
      <c r="D37" s="216"/>
      <c r="E37" s="382" t="str">
        <f t="shared" si="0"/>
        <v/>
      </c>
      <c r="F37" s="382" t="str">
        <f t="shared" si="1"/>
        <v/>
      </c>
      <c r="G37" s="382" t="str">
        <f t="shared" si="2"/>
        <v/>
      </c>
    </row>
    <row r="38" spans="1:7">
      <c r="A38" s="37">
        <v>27</v>
      </c>
      <c r="B38" s="6"/>
      <c r="C38" s="6"/>
      <c r="D38" s="216"/>
      <c r="E38" s="382" t="str">
        <f t="shared" si="0"/>
        <v/>
      </c>
      <c r="F38" s="382" t="str">
        <f t="shared" si="1"/>
        <v/>
      </c>
      <c r="G38" s="382" t="str">
        <f t="shared" si="2"/>
        <v/>
      </c>
    </row>
    <row r="39" spans="1:7">
      <c r="A39" s="37">
        <v>28</v>
      </c>
      <c r="B39" s="6"/>
      <c r="C39" s="6"/>
      <c r="D39" s="216"/>
      <c r="E39" s="382" t="str">
        <f t="shared" si="0"/>
        <v/>
      </c>
      <c r="F39" s="382" t="str">
        <f t="shared" si="1"/>
        <v/>
      </c>
      <c r="G39" s="382" t="str">
        <f t="shared" si="2"/>
        <v/>
      </c>
    </row>
    <row r="40" spans="1:7">
      <c r="A40" s="37">
        <v>29</v>
      </c>
      <c r="B40" s="6"/>
      <c r="C40" s="6"/>
      <c r="D40" s="216"/>
      <c r="E40" s="382" t="str">
        <f t="shared" si="0"/>
        <v/>
      </c>
      <c r="F40" s="382" t="str">
        <f t="shared" si="1"/>
        <v/>
      </c>
      <c r="G40" s="382" t="str">
        <f t="shared" si="2"/>
        <v/>
      </c>
    </row>
    <row r="41" spans="1:7">
      <c r="A41" s="37">
        <v>30</v>
      </c>
      <c r="B41" s="6"/>
      <c r="C41" s="6"/>
      <c r="D41" s="216"/>
      <c r="E41" s="382" t="str">
        <f t="shared" si="0"/>
        <v/>
      </c>
      <c r="F41" s="382" t="str">
        <f t="shared" si="1"/>
        <v/>
      </c>
      <c r="G41" s="382" t="str">
        <f t="shared" si="2"/>
        <v/>
      </c>
    </row>
    <row r="42" spans="1:7">
      <c r="A42" s="37">
        <v>31</v>
      </c>
      <c r="B42" s="6"/>
      <c r="C42" s="6"/>
      <c r="D42" s="216"/>
      <c r="E42" s="382" t="str">
        <f t="shared" si="0"/>
        <v/>
      </c>
      <c r="F42" s="382" t="str">
        <f t="shared" si="1"/>
        <v/>
      </c>
      <c r="G42" s="382" t="str">
        <f t="shared" si="2"/>
        <v/>
      </c>
    </row>
    <row r="43" spans="1:7">
      <c r="A43" s="37">
        <v>32</v>
      </c>
      <c r="B43" s="6"/>
      <c r="C43" s="6"/>
      <c r="D43" s="216"/>
      <c r="E43" s="382" t="str">
        <f t="shared" si="0"/>
        <v/>
      </c>
      <c r="F43" s="382" t="str">
        <f t="shared" si="1"/>
        <v/>
      </c>
      <c r="G43" s="382" t="str">
        <f t="shared" si="2"/>
        <v/>
      </c>
    </row>
    <row r="44" spans="1:7">
      <c r="A44" s="37">
        <v>33</v>
      </c>
      <c r="B44" s="6"/>
      <c r="C44" s="6"/>
      <c r="D44" s="216"/>
      <c r="E44" s="382" t="str">
        <f t="shared" si="0"/>
        <v/>
      </c>
      <c r="F44" s="382" t="str">
        <f t="shared" si="1"/>
        <v/>
      </c>
      <c r="G44" s="382" t="str">
        <f t="shared" si="2"/>
        <v/>
      </c>
    </row>
    <row r="45" spans="1:7">
      <c r="A45" s="37">
        <v>34</v>
      </c>
      <c r="B45" s="6"/>
      <c r="C45" s="6"/>
      <c r="D45" s="216"/>
      <c r="E45" s="382" t="str">
        <f t="shared" si="0"/>
        <v/>
      </c>
      <c r="F45" s="382" t="str">
        <f t="shared" si="1"/>
        <v/>
      </c>
      <c r="G45" s="382" t="str">
        <f t="shared" si="2"/>
        <v/>
      </c>
    </row>
    <row r="46" spans="1:7">
      <c r="A46" s="37">
        <v>35</v>
      </c>
      <c r="B46" s="6"/>
      <c r="C46" s="6"/>
      <c r="D46" s="216"/>
      <c r="E46" s="382" t="str">
        <f t="shared" si="0"/>
        <v/>
      </c>
      <c r="F46" s="382" t="str">
        <f t="shared" si="1"/>
        <v/>
      </c>
      <c r="G46" s="382" t="str">
        <f t="shared" si="2"/>
        <v/>
      </c>
    </row>
    <row r="47" spans="1:7">
      <c r="A47" s="37">
        <v>36</v>
      </c>
      <c r="B47" s="6"/>
      <c r="C47" s="6"/>
      <c r="D47" s="216"/>
      <c r="E47" s="382" t="str">
        <f t="shared" si="0"/>
        <v/>
      </c>
      <c r="F47" s="382" t="str">
        <f t="shared" si="1"/>
        <v/>
      </c>
      <c r="G47" s="382" t="str">
        <f t="shared" si="2"/>
        <v/>
      </c>
    </row>
    <row r="48" spans="1:7">
      <c r="A48" s="37">
        <v>37</v>
      </c>
      <c r="B48" s="6"/>
      <c r="C48" s="6"/>
      <c r="D48" s="216"/>
      <c r="E48" s="382" t="str">
        <f t="shared" si="0"/>
        <v/>
      </c>
      <c r="F48" s="382" t="str">
        <f t="shared" si="1"/>
        <v/>
      </c>
      <c r="G48" s="382" t="str">
        <f t="shared" si="2"/>
        <v/>
      </c>
    </row>
    <row r="49" spans="1:7">
      <c r="A49" s="37">
        <v>38</v>
      </c>
      <c r="B49" s="6"/>
      <c r="C49" s="6"/>
      <c r="D49" s="216"/>
      <c r="E49" s="382" t="str">
        <f t="shared" si="0"/>
        <v/>
      </c>
      <c r="F49" s="382" t="str">
        <f t="shared" si="1"/>
        <v/>
      </c>
      <c r="G49" s="382" t="str">
        <f t="shared" si="2"/>
        <v/>
      </c>
    </row>
    <row r="50" spans="1:7">
      <c r="A50" s="37">
        <v>39</v>
      </c>
      <c r="B50" s="6"/>
      <c r="C50" s="6"/>
      <c r="D50" s="216"/>
      <c r="E50" s="382" t="str">
        <f t="shared" si="0"/>
        <v/>
      </c>
      <c r="F50" s="382" t="str">
        <f t="shared" si="1"/>
        <v/>
      </c>
      <c r="G50" s="382" t="str">
        <f t="shared" si="2"/>
        <v/>
      </c>
    </row>
    <row r="51" spans="1:7">
      <c r="A51" s="37">
        <v>40</v>
      </c>
      <c r="B51" s="6"/>
      <c r="C51" s="6"/>
      <c r="D51" s="216"/>
      <c r="E51" s="382" t="str">
        <f t="shared" si="0"/>
        <v/>
      </c>
      <c r="F51" s="382" t="str">
        <f t="shared" si="1"/>
        <v/>
      </c>
      <c r="G51" s="382" t="str">
        <f t="shared" si="2"/>
        <v/>
      </c>
    </row>
    <row r="52" spans="1:7">
      <c r="A52" s="37">
        <v>41</v>
      </c>
      <c r="B52" s="6"/>
      <c r="C52" s="6"/>
      <c r="D52" s="216"/>
      <c r="E52" s="382" t="str">
        <f t="shared" si="0"/>
        <v/>
      </c>
      <c r="F52" s="382" t="str">
        <f t="shared" si="1"/>
        <v/>
      </c>
      <c r="G52" s="382" t="str">
        <f t="shared" si="2"/>
        <v/>
      </c>
    </row>
    <row r="53" spans="1:7">
      <c r="A53" s="37">
        <v>42</v>
      </c>
      <c r="B53" s="6"/>
      <c r="C53" s="6"/>
      <c r="D53" s="216"/>
      <c r="E53" s="382" t="str">
        <f t="shared" si="0"/>
        <v/>
      </c>
      <c r="F53" s="382" t="str">
        <f t="shared" si="1"/>
        <v/>
      </c>
      <c r="G53" s="382" t="str">
        <f t="shared" si="2"/>
        <v/>
      </c>
    </row>
    <row r="54" spans="1:7">
      <c r="A54" s="37">
        <v>43</v>
      </c>
      <c r="B54" s="6"/>
      <c r="C54" s="6"/>
      <c r="D54" s="216"/>
      <c r="E54" s="382" t="str">
        <f t="shared" si="0"/>
        <v/>
      </c>
      <c r="F54" s="382" t="str">
        <f t="shared" si="1"/>
        <v/>
      </c>
      <c r="G54" s="382" t="str">
        <f t="shared" si="2"/>
        <v/>
      </c>
    </row>
    <row r="55" spans="1:7">
      <c r="A55" s="37">
        <v>44</v>
      </c>
      <c r="B55" s="6"/>
      <c r="C55" s="6"/>
      <c r="D55" s="216"/>
      <c r="E55" s="382" t="str">
        <f t="shared" si="0"/>
        <v/>
      </c>
      <c r="F55" s="382" t="str">
        <f t="shared" si="1"/>
        <v/>
      </c>
      <c r="G55" s="382" t="str">
        <f t="shared" si="2"/>
        <v/>
      </c>
    </row>
    <row r="56" spans="1:7">
      <c r="A56" s="37">
        <v>45</v>
      </c>
      <c r="B56" s="6"/>
      <c r="C56" s="6"/>
      <c r="D56" s="216"/>
      <c r="E56" s="382" t="str">
        <f t="shared" si="0"/>
        <v/>
      </c>
      <c r="F56" s="382" t="str">
        <f t="shared" si="1"/>
        <v/>
      </c>
      <c r="G56" s="382" t="str">
        <f t="shared" si="2"/>
        <v/>
      </c>
    </row>
    <row r="57" spans="1:7">
      <c r="A57" s="37">
        <v>46</v>
      </c>
      <c r="B57" s="6"/>
      <c r="C57" s="6"/>
      <c r="D57" s="216"/>
      <c r="E57" s="382" t="str">
        <f t="shared" si="0"/>
        <v/>
      </c>
      <c r="F57" s="382" t="str">
        <f t="shared" si="1"/>
        <v/>
      </c>
      <c r="G57" s="382" t="str">
        <f t="shared" si="2"/>
        <v/>
      </c>
    </row>
    <row r="58" spans="1:7">
      <c r="A58" s="37">
        <v>47</v>
      </c>
      <c r="B58" s="6"/>
      <c r="C58" s="6"/>
      <c r="D58" s="216"/>
      <c r="E58" s="382" t="str">
        <f t="shared" si="0"/>
        <v/>
      </c>
      <c r="F58" s="382" t="str">
        <f t="shared" si="1"/>
        <v/>
      </c>
      <c r="G58" s="382" t="str">
        <f t="shared" si="2"/>
        <v/>
      </c>
    </row>
    <row r="59" spans="1:7">
      <c r="A59" s="37">
        <v>48</v>
      </c>
      <c r="B59" s="6"/>
      <c r="C59" s="6"/>
      <c r="D59" s="216"/>
      <c r="E59" s="382" t="str">
        <f t="shared" si="0"/>
        <v/>
      </c>
      <c r="F59" s="382" t="str">
        <f t="shared" si="1"/>
        <v/>
      </c>
      <c r="G59" s="382" t="str">
        <f t="shared" si="2"/>
        <v/>
      </c>
    </row>
    <row r="60" spans="1:7">
      <c r="A60" s="37">
        <v>49</v>
      </c>
      <c r="B60" s="6"/>
      <c r="C60" s="6"/>
      <c r="D60" s="216"/>
      <c r="E60" s="382" t="str">
        <f t="shared" si="0"/>
        <v/>
      </c>
      <c r="F60" s="382" t="str">
        <f t="shared" si="1"/>
        <v/>
      </c>
      <c r="G60" s="382" t="str">
        <f t="shared" si="2"/>
        <v/>
      </c>
    </row>
    <row r="61" spans="1:7">
      <c r="A61" s="37">
        <v>50</v>
      </c>
      <c r="B61" s="6"/>
      <c r="C61" s="6"/>
      <c r="D61" s="216"/>
      <c r="E61" s="382" t="str">
        <f t="shared" si="0"/>
        <v/>
      </c>
      <c r="F61" s="382" t="str">
        <f t="shared" si="1"/>
        <v/>
      </c>
      <c r="G61" s="382" t="str">
        <f t="shared" si="2"/>
        <v/>
      </c>
    </row>
    <row r="62" spans="1:7">
      <c r="A62" s="37">
        <v>51</v>
      </c>
      <c r="B62" s="6"/>
      <c r="C62" s="6"/>
      <c r="D62" s="216"/>
      <c r="E62" s="382" t="str">
        <f t="shared" si="0"/>
        <v/>
      </c>
      <c r="F62" s="382" t="str">
        <f t="shared" si="1"/>
        <v/>
      </c>
      <c r="G62" s="382" t="str">
        <f t="shared" si="2"/>
        <v/>
      </c>
    </row>
    <row r="63" spans="1:7">
      <c r="A63" s="37">
        <v>52</v>
      </c>
      <c r="B63" s="6"/>
      <c r="C63" s="6"/>
      <c r="D63" s="216"/>
      <c r="E63" s="382" t="str">
        <f t="shared" si="0"/>
        <v/>
      </c>
      <c r="F63" s="382" t="str">
        <f t="shared" si="1"/>
        <v/>
      </c>
      <c r="G63" s="382" t="str">
        <f t="shared" si="2"/>
        <v/>
      </c>
    </row>
    <row r="64" spans="1:7">
      <c r="A64" s="37">
        <v>53</v>
      </c>
      <c r="B64" s="6"/>
      <c r="C64" s="6"/>
      <c r="D64" s="216"/>
      <c r="E64" s="382" t="str">
        <f t="shared" si="0"/>
        <v/>
      </c>
      <c r="F64" s="382" t="str">
        <f t="shared" si="1"/>
        <v/>
      </c>
      <c r="G64" s="382" t="str">
        <f t="shared" si="2"/>
        <v/>
      </c>
    </row>
    <row r="65" spans="1:7">
      <c r="A65" s="37">
        <v>54</v>
      </c>
      <c r="B65" s="6"/>
      <c r="C65" s="6"/>
      <c r="D65" s="216"/>
      <c r="E65" s="382" t="str">
        <f t="shared" si="0"/>
        <v/>
      </c>
      <c r="F65" s="382" t="str">
        <f t="shared" si="1"/>
        <v/>
      </c>
      <c r="G65" s="382" t="str">
        <f t="shared" si="2"/>
        <v/>
      </c>
    </row>
    <row r="66" spans="1:7">
      <c r="A66" s="37">
        <v>55</v>
      </c>
      <c r="B66" s="6"/>
      <c r="C66" s="6"/>
      <c r="D66" s="216"/>
      <c r="E66" s="382" t="str">
        <f t="shared" si="0"/>
        <v/>
      </c>
      <c r="F66" s="382" t="str">
        <f t="shared" si="1"/>
        <v/>
      </c>
      <c r="G66" s="382" t="str">
        <f t="shared" si="2"/>
        <v/>
      </c>
    </row>
    <row r="67" spans="1:7">
      <c r="A67" s="37">
        <v>56</v>
      </c>
      <c r="B67" s="6"/>
      <c r="C67" s="6"/>
      <c r="D67" s="216"/>
      <c r="E67" s="382" t="str">
        <f t="shared" si="0"/>
        <v/>
      </c>
      <c r="F67" s="382" t="str">
        <f t="shared" si="1"/>
        <v/>
      </c>
      <c r="G67" s="382" t="str">
        <f t="shared" si="2"/>
        <v/>
      </c>
    </row>
    <row r="68" spans="1:7">
      <c r="A68" s="37">
        <v>57</v>
      </c>
      <c r="B68" s="6"/>
      <c r="C68" s="6"/>
      <c r="D68" s="216"/>
      <c r="E68" s="382" t="str">
        <f t="shared" si="0"/>
        <v/>
      </c>
      <c r="F68" s="382" t="str">
        <f t="shared" si="1"/>
        <v/>
      </c>
      <c r="G68" s="382" t="str">
        <f t="shared" si="2"/>
        <v/>
      </c>
    </row>
    <row r="69" spans="1:7">
      <c r="A69" s="37">
        <v>58</v>
      </c>
      <c r="B69" s="6"/>
      <c r="C69" s="6"/>
      <c r="D69" s="216"/>
      <c r="E69" s="382" t="str">
        <f t="shared" si="0"/>
        <v/>
      </c>
      <c r="F69" s="382" t="str">
        <f t="shared" si="1"/>
        <v/>
      </c>
      <c r="G69" s="382" t="str">
        <f t="shared" si="2"/>
        <v/>
      </c>
    </row>
    <row r="70" spans="1:7">
      <c r="A70" s="37">
        <v>59</v>
      </c>
      <c r="B70" s="6"/>
      <c r="C70" s="6"/>
      <c r="D70" s="216"/>
      <c r="E70" s="382" t="str">
        <f t="shared" si="0"/>
        <v/>
      </c>
      <c r="F70" s="382" t="str">
        <f t="shared" si="1"/>
        <v/>
      </c>
      <c r="G70" s="382" t="str">
        <f t="shared" si="2"/>
        <v/>
      </c>
    </row>
    <row r="71" spans="1:7">
      <c r="A71" s="37">
        <v>60</v>
      </c>
      <c r="B71" s="6"/>
      <c r="C71" s="6"/>
      <c r="D71" s="216"/>
      <c r="E71" s="382" t="str">
        <f t="shared" si="0"/>
        <v/>
      </c>
      <c r="F71" s="382" t="str">
        <f t="shared" si="1"/>
        <v/>
      </c>
      <c r="G71" s="382" t="str">
        <f t="shared" si="2"/>
        <v/>
      </c>
    </row>
    <row r="72" spans="1:7">
      <c r="A72" s="37">
        <v>61</v>
      </c>
      <c r="B72" s="6"/>
      <c r="C72" s="6"/>
      <c r="D72" s="216"/>
      <c r="E72" s="382" t="str">
        <f t="shared" si="0"/>
        <v/>
      </c>
      <c r="F72" s="382" t="str">
        <f t="shared" si="1"/>
        <v/>
      </c>
      <c r="G72" s="382" t="str">
        <f t="shared" si="2"/>
        <v/>
      </c>
    </row>
    <row r="73" spans="1:7">
      <c r="A73" s="37">
        <v>62</v>
      </c>
      <c r="B73" s="6"/>
      <c r="C73" s="6"/>
      <c r="D73" s="216"/>
      <c r="E73" s="382" t="str">
        <f t="shared" si="0"/>
        <v/>
      </c>
      <c r="F73" s="382" t="str">
        <f t="shared" si="1"/>
        <v/>
      </c>
      <c r="G73" s="382" t="str">
        <f t="shared" si="2"/>
        <v/>
      </c>
    </row>
    <row r="74" spans="1:7">
      <c r="A74" s="37">
        <v>63</v>
      </c>
      <c r="B74" s="6"/>
      <c r="C74" s="6"/>
      <c r="D74" s="216"/>
      <c r="E74" s="382" t="str">
        <f t="shared" si="0"/>
        <v/>
      </c>
      <c r="F74" s="382" t="str">
        <f t="shared" si="1"/>
        <v/>
      </c>
      <c r="G74" s="382" t="str">
        <f t="shared" si="2"/>
        <v/>
      </c>
    </row>
    <row r="75" spans="1:7">
      <c r="A75" s="37">
        <v>64</v>
      </c>
      <c r="B75" s="6"/>
      <c r="C75" s="6"/>
      <c r="D75" s="216"/>
      <c r="E75" s="382" t="str">
        <f t="shared" si="0"/>
        <v/>
      </c>
      <c r="F75" s="382" t="str">
        <f t="shared" si="1"/>
        <v/>
      </c>
      <c r="G75" s="382" t="str">
        <f t="shared" si="2"/>
        <v/>
      </c>
    </row>
    <row r="76" spans="1:7">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c r="A77" s="37">
        <v>66</v>
      </c>
      <c r="B77" s="6"/>
      <c r="C77" s="6"/>
      <c r="D77" s="216"/>
      <c r="E77" s="382" t="str">
        <f t="shared" si="3"/>
        <v/>
      </c>
      <c r="F77" s="382" t="str">
        <f t="shared" si="4"/>
        <v/>
      </c>
      <c r="G77" s="382" t="str">
        <f t="shared" si="5"/>
        <v/>
      </c>
    </row>
    <row r="78" spans="1:7">
      <c r="A78" s="37">
        <v>67</v>
      </c>
      <c r="B78" s="6"/>
      <c r="C78" s="6"/>
      <c r="D78" s="216"/>
      <c r="E78" s="382" t="str">
        <f t="shared" si="3"/>
        <v/>
      </c>
      <c r="F78" s="382" t="str">
        <f t="shared" si="4"/>
        <v/>
      </c>
      <c r="G78" s="382" t="str">
        <f t="shared" si="5"/>
        <v/>
      </c>
    </row>
    <row r="79" spans="1:7">
      <c r="A79" s="37">
        <v>68</v>
      </c>
      <c r="B79" s="6"/>
      <c r="C79" s="6"/>
      <c r="D79" s="216"/>
      <c r="E79" s="382" t="str">
        <f t="shared" si="3"/>
        <v/>
      </c>
      <c r="F79" s="382" t="str">
        <f t="shared" si="4"/>
        <v/>
      </c>
      <c r="G79" s="382" t="str">
        <f t="shared" si="5"/>
        <v/>
      </c>
    </row>
    <row r="80" spans="1:7">
      <c r="A80" s="37">
        <v>69</v>
      </c>
      <c r="B80" s="6"/>
      <c r="C80" s="6"/>
      <c r="D80" s="216"/>
      <c r="E80" s="382" t="str">
        <f t="shared" si="3"/>
        <v/>
      </c>
      <c r="F80" s="382" t="str">
        <f t="shared" si="4"/>
        <v/>
      </c>
      <c r="G80" s="382" t="str">
        <f t="shared" si="5"/>
        <v/>
      </c>
    </row>
    <row r="81" spans="1:7">
      <c r="A81" s="37">
        <v>70</v>
      </c>
      <c r="B81" s="6"/>
      <c r="C81" s="6"/>
      <c r="D81" s="216"/>
      <c r="E81" s="382" t="str">
        <f t="shared" si="3"/>
        <v/>
      </c>
      <c r="F81" s="382" t="str">
        <f t="shared" si="4"/>
        <v/>
      </c>
      <c r="G81" s="382" t="str">
        <f t="shared" si="5"/>
        <v/>
      </c>
    </row>
    <row r="82" spans="1:7">
      <c r="A82" s="37">
        <v>71</v>
      </c>
      <c r="B82" s="6"/>
      <c r="C82" s="6"/>
      <c r="D82" s="216"/>
      <c r="E82" s="382" t="str">
        <f t="shared" si="3"/>
        <v/>
      </c>
      <c r="F82" s="382" t="str">
        <f t="shared" si="4"/>
        <v/>
      </c>
      <c r="G82" s="382" t="str">
        <f t="shared" si="5"/>
        <v/>
      </c>
    </row>
    <row r="83" spans="1:7">
      <c r="A83" s="37">
        <v>72</v>
      </c>
      <c r="B83" s="6"/>
      <c r="C83" s="6"/>
      <c r="D83" s="216"/>
      <c r="E83" s="382" t="str">
        <f t="shared" si="3"/>
        <v/>
      </c>
      <c r="F83" s="382" t="str">
        <f t="shared" si="4"/>
        <v/>
      </c>
      <c r="G83" s="382" t="str">
        <f t="shared" si="5"/>
        <v/>
      </c>
    </row>
    <row r="84" spans="1:7">
      <c r="A84" s="37">
        <v>73</v>
      </c>
      <c r="B84" s="6"/>
      <c r="C84" s="6"/>
      <c r="D84" s="216"/>
      <c r="E84" s="382" t="str">
        <f t="shared" si="3"/>
        <v/>
      </c>
      <c r="F84" s="382" t="str">
        <f t="shared" si="4"/>
        <v/>
      </c>
      <c r="G84" s="382" t="str">
        <f t="shared" si="5"/>
        <v/>
      </c>
    </row>
    <row r="85" spans="1:7">
      <c r="A85" s="37">
        <v>74</v>
      </c>
      <c r="B85" s="6"/>
      <c r="C85" s="6"/>
      <c r="D85" s="216"/>
      <c r="E85" s="382" t="str">
        <f t="shared" si="3"/>
        <v/>
      </c>
      <c r="F85" s="382" t="str">
        <f t="shared" si="4"/>
        <v/>
      </c>
      <c r="G85" s="382" t="str">
        <f t="shared" si="5"/>
        <v/>
      </c>
    </row>
    <row r="86" spans="1:7">
      <c r="A86" s="37">
        <v>75</v>
      </c>
      <c r="B86" s="6"/>
      <c r="C86" s="6"/>
      <c r="D86" s="216"/>
      <c r="E86" s="382" t="str">
        <f t="shared" si="3"/>
        <v/>
      </c>
      <c r="F86" s="382" t="str">
        <f t="shared" si="4"/>
        <v/>
      </c>
      <c r="G86" s="382" t="str">
        <f t="shared" si="5"/>
        <v/>
      </c>
    </row>
    <row r="87" spans="1:7">
      <c r="A87" s="37">
        <v>76</v>
      </c>
      <c r="B87" s="6"/>
      <c r="C87" s="6"/>
      <c r="D87" s="216"/>
      <c r="E87" s="382" t="str">
        <f t="shared" si="3"/>
        <v/>
      </c>
      <c r="F87" s="382" t="str">
        <f t="shared" si="4"/>
        <v/>
      </c>
      <c r="G87" s="382" t="str">
        <f t="shared" si="5"/>
        <v/>
      </c>
    </row>
    <row r="88" spans="1:7">
      <c r="A88" s="37">
        <v>77</v>
      </c>
      <c r="B88" s="6"/>
      <c r="C88" s="6"/>
      <c r="D88" s="216"/>
      <c r="E88" s="382" t="str">
        <f t="shared" si="3"/>
        <v/>
      </c>
      <c r="F88" s="382" t="str">
        <f t="shared" si="4"/>
        <v/>
      </c>
      <c r="G88" s="382" t="str">
        <f t="shared" si="5"/>
        <v/>
      </c>
    </row>
    <row r="89" spans="1:7">
      <c r="A89" s="37">
        <v>78</v>
      </c>
      <c r="B89" s="6"/>
      <c r="C89" s="6"/>
      <c r="D89" s="216"/>
      <c r="E89" s="382" t="str">
        <f t="shared" si="3"/>
        <v/>
      </c>
      <c r="F89" s="382" t="str">
        <f t="shared" si="4"/>
        <v/>
      </c>
      <c r="G89" s="382" t="str">
        <f t="shared" si="5"/>
        <v/>
      </c>
    </row>
    <row r="90" spans="1:7">
      <c r="A90" s="37">
        <v>79</v>
      </c>
      <c r="B90" s="6"/>
      <c r="C90" s="6"/>
      <c r="D90" s="216"/>
      <c r="E90" s="382" t="str">
        <f t="shared" si="3"/>
        <v/>
      </c>
      <c r="F90" s="382" t="str">
        <f t="shared" si="4"/>
        <v/>
      </c>
      <c r="G90" s="382" t="str">
        <f t="shared" si="5"/>
        <v/>
      </c>
    </row>
    <row r="91" spans="1:7">
      <c r="A91" s="37">
        <v>80</v>
      </c>
      <c r="B91" s="6"/>
      <c r="C91" s="6"/>
      <c r="D91" s="216"/>
      <c r="E91" s="382" t="str">
        <f t="shared" si="3"/>
        <v/>
      </c>
      <c r="F91" s="382" t="str">
        <f t="shared" si="4"/>
        <v/>
      </c>
      <c r="G91" s="382" t="str">
        <f t="shared" si="5"/>
        <v/>
      </c>
    </row>
    <row r="92" spans="1:7">
      <c r="A92" s="37">
        <v>81</v>
      </c>
      <c r="B92" s="6"/>
      <c r="C92" s="6"/>
      <c r="D92" s="216"/>
      <c r="E92" s="382" t="str">
        <f t="shared" si="3"/>
        <v/>
      </c>
      <c r="F92" s="382" t="str">
        <f t="shared" si="4"/>
        <v/>
      </c>
      <c r="G92" s="382" t="str">
        <f t="shared" si="5"/>
        <v/>
      </c>
    </row>
    <row r="93" spans="1:7">
      <c r="A93" s="37">
        <v>82</v>
      </c>
      <c r="B93" s="6"/>
      <c r="C93" s="6"/>
      <c r="D93" s="216"/>
      <c r="E93" s="382" t="str">
        <f t="shared" si="3"/>
        <v/>
      </c>
      <c r="F93" s="382" t="str">
        <f t="shared" si="4"/>
        <v/>
      </c>
      <c r="G93" s="382" t="str">
        <f t="shared" si="5"/>
        <v/>
      </c>
    </row>
    <row r="94" spans="1:7">
      <c r="A94" s="37">
        <v>83</v>
      </c>
      <c r="B94" s="6"/>
      <c r="C94" s="6"/>
      <c r="D94" s="216"/>
      <c r="E94" s="382" t="str">
        <f t="shared" si="3"/>
        <v/>
      </c>
      <c r="F94" s="382" t="str">
        <f t="shared" si="4"/>
        <v/>
      </c>
      <c r="G94" s="382" t="str">
        <f t="shared" si="5"/>
        <v/>
      </c>
    </row>
    <row r="95" spans="1:7">
      <c r="A95" s="37">
        <v>84</v>
      </c>
      <c r="B95" s="6"/>
      <c r="C95" s="6"/>
      <c r="D95" s="216"/>
      <c r="E95" s="382" t="str">
        <f t="shared" si="3"/>
        <v/>
      </c>
      <c r="F95" s="382" t="str">
        <f t="shared" si="4"/>
        <v/>
      </c>
      <c r="G95" s="382" t="str">
        <f t="shared" si="5"/>
        <v/>
      </c>
    </row>
    <row r="96" spans="1:7">
      <c r="A96" s="37">
        <v>85</v>
      </c>
      <c r="B96" s="6"/>
      <c r="C96" s="6"/>
      <c r="D96" s="216"/>
      <c r="E96" s="382" t="str">
        <f t="shared" si="3"/>
        <v/>
      </c>
      <c r="F96" s="382" t="str">
        <f t="shared" si="4"/>
        <v/>
      </c>
      <c r="G96" s="382" t="str">
        <f t="shared" si="5"/>
        <v/>
      </c>
    </row>
    <row r="97" spans="1:7">
      <c r="A97" s="37">
        <v>86</v>
      </c>
      <c r="B97" s="6"/>
      <c r="C97" s="6"/>
      <c r="D97" s="216"/>
      <c r="E97" s="382" t="str">
        <f t="shared" si="3"/>
        <v/>
      </c>
      <c r="F97" s="382" t="str">
        <f t="shared" si="4"/>
        <v/>
      </c>
      <c r="G97" s="382" t="str">
        <f t="shared" si="5"/>
        <v/>
      </c>
    </row>
    <row r="98" spans="1:7">
      <c r="A98" s="37">
        <v>87</v>
      </c>
      <c r="B98" s="6"/>
      <c r="C98" s="6"/>
      <c r="D98" s="216"/>
      <c r="E98" s="382" t="str">
        <f t="shared" si="3"/>
        <v/>
      </c>
      <c r="F98" s="382" t="str">
        <f t="shared" si="4"/>
        <v/>
      </c>
      <c r="G98" s="382" t="str">
        <f t="shared" si="5"/>
        <v/>
      </c>
    </row>
    <row r="99" spans="1:7">
      <c r="A99" s="37">
        <v>88</v>
      </c>
      <c r="B99" s="6"/>
      <c r="C99" s="6"/>
      <c r="D99" s="216"/>
      <c r="E99" s="382" t="str">
        <f t="shared" si="3"/>
        <v/>
      </c>
      <c r="F99" s="382" t="str">
        <f t="shared" si="4"/>
        <v/>
      </c>
      <c r="G99" s="382" t="str">
        <f t="shared" si="5"/>
        <v/>
      </c>
    </row>
    <row r="100" spans="1:7">
      <c r="A100" s="37">
        <v>89</v>
      </c>
      <c r="B100" s="6"/>
      <c r="C100" s="6"/>
      <c r="D100" s="216"/>
      <c r="E100" s="382" t="str">
        <f t="shared" si="3"/>
        <v/>
      </c>
      <c r="F100" s="382" t="str">
        <f t="shared" si="4"/>
        <v/>
      </c>
      <c r="G100" s="382" t="str">
        <f t="shared" si="5"/>
        <v/>
      </c>
    </row>
    <row r="101" spans="1:7">
      <c r="A101" s="37">
        <v>90</v>
      </c>
      <c r="B101" s="6"/>
      <c r="C101" s="6"/>
      <c r="D101" s="216"/>
      <c r="E101" s="382" t="str">
        <f t="shared" si="3"/>
        <v/>
      </c>
      <c r="F101" s="382" t="str">
        <f t="shared" si="4"/>
        <v/>
      </c>
      <c r="G101" s="382" t="str">
        <f t="shared" si="5"/>
        <v/>
      </c>
    </row>
    <row r="102" spans="1:7">
      <c r="A102" s="37">
        <v>91</v>
      </c>
      <c r="B102" s="6"/>
      <c r="C102" s="6"/>
      <c r="D102" s="216"/>
      <c r="E102" s="382" t="str">
        <f t="shared" si="3"/>
        <v/>
      </c>
      <c r="F102" s="382" t="str">
        <f t="shared" si="4"/>
        <v/>
      </c>
      <c r="G102" s="382" t="str">
        <f t="shared" si="5"/>
        <v/>
      </c>
    </row>
    <row r="103" spans="1:7">
      <c r="A103" s="37">
        <v>92</v>
      </c>
      <c r="B103" s="6"/>
      <c r="C103" s="6"/>
      <c r="D103" s="216"/>
      <c r="E103" s="382" t="str">
        <f t="shared" si="3"/>
        <v/>
      </c>
      <c r="F103" s="382" t="str">
        <f t="shared" si="4"/>
        <v/>
      </c>
      <c r="G103" s="382" t="str">
        <f t="shared" si="5"/>
        <v/>
      </c>
    </row>
    <row r="104" spans="1:7">
      <c r="A104" s="37">
        <v>93</v>
      </c>
      <c r="B104" s="6"/>
      <c r="C104" s="6"/>
      <c r="D104" s="216"/>
      <c r="E104" s="382" t="str">
        <f t="shared" si="3"/>
        <v/>
      </c>
      <c r="F104" s="382" t="str">
        <f t="shared" si="4"/>
        <v/>
      </c>
      <c r="G104" s="382" t="str">
        <f t="shared" si="5"/>
        <v/>
      </c>
    </row>
    <row r="105" spans="1:7">
      <c r="A105" s="37">
        <v>94</v>
      </c>
      <c r="B105" s="6"/>
      <c r="C105" s="6"/>
      <c r="D105" s="216"/>
      <c r="E105" s="382" t="str">
        <f t="shared" si="3"/>
        <v/>
      </c>
      <c r="F105" s="382" t="str">
        <f t="shared" si="4"/>
        <v/>
      </c>
      <c r="G105" s="382" t="str">
        <f t="shared" si="5"/>
        <v/>
      </c>
    </row>
    <row r="106" spans="1:7">
      <c r="A106" s="37">
        <v>95</v>
      </c>
      <c r="B106" s="6"/>
      <c r="C106" s="6"/>
      <c r="D106" s="216"/>
      <c r="E106" s="382" t="str">
        <f t="shared" si="3"/>
        <v/>
      </c>
      <c r="F106" s="382" t="str">
        <f t="shared" si="4"/>
        <v/>
      </c>
      <c r="G106" s="382" t="str">
        <f t="shared" si="5"/>
        <v/>
      </c>
    </row>
    <row r="107" spans="1:7">
      <c r="A107" s="37">
        <v>96</v>
      </c>
      <c r="B107" s="6"/>
      <c r="C107" s="6"/>
      <c r="D107" s="216"/>
      <c r="E107" s="382" t="str">
        <f t="shared" si="3"/>
        <v/>
      </c>
      <c r="F107" s="382" t="str">
        <f t="shared" si="4"/>
        <v/>
      </c>
      <c r="G107" s="382" t="str">
        <f t="shared" si="5"/>
        <v/>
      </c>
    </row>
    <row r="108" spans="1:7">
      <c r="A108" s="37">
        <v>97</v>
      </c>
      <c r="B108" s="6"/>
      <c r="C108" s="6"/>
      <c r="D108" s="216"/>
      <c r="E108" s="382" t="str">
        <f t="shared" si="3"/>
        <v/>
      </c>
      <c r="F108" s="382" t="str">
        <f t="shared" si="4"/>
        <v/>
      </c>
      <c r="G108" s="382" t="str">
        <f t="shared" si="5"/>
        <v/>
      </c>
    </row>
    <row r="109" spans="1:7">
      <c r="A109" s="37">
        <v>98</v>
      </c>
      <c r="B109" s="6"/>
      <c r="C109" s="6"/>
      <c r="D109" s="216"/>
      <c r="E109" s="382" t="str">
        <f t="shared" si="3"/>
        <v/>
      </c>
      <c r="F109" s="382" t="str">
        <f t="shared" si="4"/>
        <v/>
      </c>
      <c r="G109" s="382" t="str">
        <f t="shared" si="5"/>
        <v/>
      </c>
    </row>
    <row r="110" spans="1:7">
      <c r="A110" s="143">
        <v>99</v>
      </c>
      <c r="B110" s="6"/>
      <c r="C110" s="6"/>
      <c r="D110" s="216"/>
      <c r="E110" s="382" t="str">
        <f t="shared" si="3"/>
        <v/>
      </c>
      <c r="F110" s="382" t="str">
        <f t="shared" si="4"/>
        <v/>
      </c>
      <c r="G110" s="382" t="str">
        <f t="shared" si="5"/>
        <v/>
      </c>
    </row>
    <row r="111" spans="1:7">
      <c r="A111" s="143">
        <v>100</v>
      </c>
      <c r="B111" s="144"/>
      <c r="C111" s="144"/>
      <c r="D111" s="146"/>
      <c r="E111" s="382" t="str">
        <f t="shared" si="3"/>
        <v/>
      </c>
      <c r="F111" s="382" t="str">
        <f t="shared" si="4"/>
        <v/>
      </c>
      <c r="G111" s="382" t="str">
        <f t="shared" si="5"/>
        <v/>
      </c>
    </row>
    <row r="112" spans="1:7">
      <c r="A112" s="143">
        <v>101</v>
      </c>
      <c r="B112" s="144"/>
      <c r="C112" s="144"/>
      <c r="D112" s="146"/>
      <c r="E112" s="382" t="str">
        <f t="shared" si="3"/>
        <v/>
      </c>
      <c r="F112" s="382" t="str">
        <f t="shared" si="4"/>
        <v/>
      </c>
      <c r="G112" s="382" t="str">
        <f t="shared" si="5"/>
        <v/>
      </c>
    </row>
    <row r="113" spans="1:14">
      <c r="A113" s="143">
        <v>102</v>
      </c>
      <c r="B113" s="144"/>
      <c r="C113" s="144"/>
      <c r="D113" s="146"/>
      <c r="E113" s="382" t="str">
        <f t="shared" si="3"/>
        <v/>
      </c>
      <c r="F113" s="382" t="str">
        <f t="shared" si="4"/>
        <v/>
      </c>
      <c r="G113" s="382" t="str">
        <f t="shared" si="5"/>
        <v/>
      </c>
    </row>
    <row r="114" spans="1:14">
      <c r="A114" s="143">
        <v>103</v>
      </c>
      <c r="B114" s="144"/>
      <c r="C114" s="144"/>
      <c r="D114" s="146"/>
      <c r="E114" s="382" t="str">
        <f t="shared" si="3"/>
        <v/>
      </c>
      <c r="F114" s="382" t="str">
        <f t="shared" si="4"/>
        <v/>
      </c>
      <c r="G114" s="382" t="str">
        <f t="shared" si="5"/>
        <v/>
      </c>
    </row>
    <row r="115" spans="1:14" s="70" customFormat="1">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Rs9n/Zgs9K7J+7OZFRKEtXNP4R+oe92rPooDklYZIWvQeoMnBa28woaEK/QxrZ/jSmcuosJC+kwxlgv3DFcBwQ==" saltValue="Po+Z9eIphgrxW5UFW1+vMw=="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S261"/>
  <sheetViews>
    <sheetView topLeftCell="A5" zoomScaleNormal="100" workbookViewId="0">
      <selection activeCell="D29" sqref="D29"/>
    </sheetView>
  </sheetViews>
  <sheetFormatPr defaultColWidth="9.08984375" defaultRowHeight="15.5"/>
  <cols>
    <col min="1" max="1" width="5.6328125" style="60" customWidth="1"/>
    <col min="2" max="2" width="45.36328125" style="64" customWidth="1"/>
    <col min="3" max="3" width="14.08984375" style="64" customWidth="1"/>
    <col min="4" max="4" width="47.54296875" style="64" customWidth="1"/>
    <col min="5" max="5" width="10.6328125" style="69" customWidth="1"/>
    <col min="6" max="6" width="17.6328125" style="64" customWidth="1"/>
    <col min="7" max="7" width="10.6328125" style="70" hidden="1" customWidth="1"/>
    <col min="8" max="8" width="9.08984375" style="71" hidden="1" customWidth="1"/>
    <col min="9" max="9" width="9.08984375" style="64" hidden="1" customWidth="1"/>
    <col min="10" max="15" width="17.6328125" style="64" hidden="1" customWidth="1"/>
    <col min="16" max="20" width="9.08984375" style="64" customWidth="1"/>
    <col min="21" max="16384" width="9.08984375" style="64"/>
  </cols>
  <sheetData>
    <row r="1" spans="1:15" s="60" customFormat="1">
      <c r="A1" s="59" t="s">
        <v>483</v>
      </c>
      <c r="E1" s="61"/>
      <c r="F1" s="63"/>
      <c r="G1" s="62"/>
      <c r="H1" s="289"/>
      <c r="J1" s="63"/>
      <c r="K1" s="63"/>
      <c r="L1" s="63"/>
      <c r="M1" s="63"/>
      <c r="N1" s="63"/>
      <c r="O1" s="63"/>
    </row>
    <row r="2" spans="1:15" s="60" customFormat="1">
      <c r="A2" s="346" t="str">
        <f>IF(ISBLANK(facultate), IF(ISBLANK(departament),"","Departament " &amp; departament), "Facultatea " &amp; facultate)</f>
        <v>Facultatea Arhitectură și Urbanism</v>
      </c>
      <c r="E2" s="61"/>
      <c r="F2" s="63"/>
      <c r="G2" s="62"/>
      <c r="H2" s="289"/>
      <c r="J2" s="63"/>
      <c r="K2" s="63"/>
      <c r="L2" s="63"/>
      <c r="M2" s="63"/>
      <c r="N2" s="63"/>
      <c r="O2" s="63"/>
    </row>
    <row r="3" spans="1:15" s="60" customFormat="1">
      <c r="A3" s="346" t="str">
        <f>IF(ISBLANK(departament),"","Departamentul " &amp; departament)</f>
        <v>Departamentul Arhitectură</v>
      </c>
      <c r="E3" s="61"/>
      <c r="F3" s="63"/>
      <c r="G3" s="62"/>
      <c r="H3" s="289"/>
      <c r="J3" s="63"/>
      <c r="K3" s="63"/>
      <c r="L3" s="63"/>
      <c r="M3" s="63"/>
      <c r="N3" s="63"/>
      <c r="O3" s="63"/>
    </row>
    <row r="4" spans="1:15">
      <c r="A4" s="554" t="s">
        <v>838</v>
      </c>
      <c r="B4" s="554"/>
      <c r="C4" s="554"/>
      <c r="D4" s="554"/>
      <c r="E4" s="554"/>
      <c r="F4" s="554"/>
      <c r="G4" s="290"/>
      <c r="H4" s="291"/>
    </row>
    <row r="5" spans="1:15">
      <c r="A5" s="554" t="s">
        <v>875</v>
      </c>
      <c r="B5" s="554"/>
      <c r="C5" s="554"/>
      <c r="D5" s="554"/>
      <c r="E5" s="554"/>
      <c r="F5" s="554"/>
      <c r="G5" s="226"/>
    </row>
    <row r="6" spans="1:15" ht="13.5" customHeight="1">
      <c r="E6" s="64"/>
      <c r="F6" s="347" t="str">
        <f>CONCATENATE(functie," ",nume_candidat)</f>
        <v>Șef de lucrări Cristina-Maria POVIAN</v>
      </c>
      <c r="J6" s="380" t="s">
        <v>786</v>
      </c>
      <c r="K6" s="380" t="s">
        <v>786</v>
      </c>
      <c r="L6" s="380" t="s">
        <v>786</v>
      </c>
      <c r="M6" s="380" t="s">
        <v>787</v>
      </c>
      <c r="N6" s="380" t="s">
        <v>787</v>
      </c>
      <c r="O6" s="380" t="s">
        <v>787</v>
      </c>
    </row>
    <row r="7" spans="1:15" ht="18.75" customHeight="1">
      <c r="A7" s="552" t="s">
        <v>338</v>
      </c>
      <c r="B7" s="562" t="s">
        <v>877</v>
      </c>
      <c r="C7" s="562" t="s">
        <v>783</v>
      </c>
      <c r="D7" s="562" t="s">
        <v>845</v>
      </c>
      <c r="E7" s="562" t="s">
        <v>2</v>
      </c>
      <c r="F7" s="552" t="s">
        <v>544</v>
      </c>
      <c r="G7" s="552" t="s">
        <v>4</v>
      </c>
      <c r="H7" s="573" t="s">
        <v>541</v>
      </c>
      <c r="I7" s="559" t="s">
        <v>551</v>
      </c>
      <c r="J7" s="552" t="s">
        <v>755</v>
      </c>
      <c r="K7" s="552" t="s">
        <v>756</v>
      </c>
      <c r="L7" s="552" t="s">
        <v>757</v>
      </c>
      <c r="M7" s="552" t="s">
        <v>755</v>
      </c>
      <c r="N7" s="552" t="s">
        <v>756</v>
      </c>
      <c r="O7" s="552" t="s">
        <v>757</v>
      </c>
    </row>
    <row r="8" spans="1:15" ht="18.75" customHeight="1">
      <c r="A8" s="569"/>
      <c r="B8" s="563"/>
      <c r="C8" s="563"/>
      <c r="D8" s="563"/>
      <c r="E8" s="563"/>
      <c r="F8" s="569"/>
      <c r="G8" s="569"/>
      <c r="H8" s="574"/>
      <c r="I8" s="559"/>
      <c r="J8" s="569"/>
      <c r="K8" s="569"/>
      <c r="L8" s="569"/>
      <c r="M8" s="569"/>
      <c r="N8" s="569"/>
      <c r="O8" s="569"/>
    </row>
    <row r="9" spans="1:15" ht="18.75" customHeight="1">
      <c r="A9" s="569"/>
      <c r="B9" s="563"/>
      <c r="C9" s="563"/>
      <c r="D9" s="563"/>
      <c r="E9" s="563"/>
      <c r="F9" s="553"/>
      <c r="G9" s="553"/>
      <c r="H9" s="574"/>
      <c r="I9" s="559"/>
      <c r="J9" s="553"/>
      <c r="K9" s="553"/>
      <c r="L9" s="553"/>
      <c r="M9" s="553"/>
      <c r="N9" s="553"/>
      <c r="O9" s="553"/>
    </row>
    <row r="10" spans="1:15" ht="18.75" customHeight="1">
      <c r="A10" s="553"/>
      <c r="B10" s="564"/>
      <c r="C10" s="564"/>
      <c r="D10" s="564"/>
      <c r="E10" s="564"/>
      <c r="F10" s="348" t="str">
        <f>CONCATENATE("ultimii ",durata_evaluare," ani")</f>
        <v>ultimii 5 ani</v>
      </c>
      <c r="G10" s="348" t="str">
        <f>CONCATENATE("ultimii                                  ",durata_evaluare," ani")</f>
        <v>ultimii                                  5 ani</v>
      </c>
      <c r="H10" s="575"/>
      <c r="I10" s="559"/>
      <c r="J10" s="436" t="str">
        <f t="shared" ref="J10:O10" si="0">CONCATENATE("ultimii ",durata_evaluare," ani")</f>
        <v>ultimii 5 ani</v>
      </c>
      <c r="K10" s="436" t="str">
        <f t="shared" si="0"/>
        <v>ultimii 5 ani</v>
      </c>
      <c r="L10" s="436" t="str">
        <f t="shared" si="0"/>
        <v>ultimii 5 ani</v>
      </c>
      <c r="M10" s="436" t="str">
        <f t="shared" si="0"/>
        <v>ultimii 5 ani</v>
      </c>
      <c r="N10" s="436" t="str">
        <f t="shared" si="0"/>
        <v>ultimii 5 ani</v>
      </c>
      <c r="O10" s="436" t="str">
        <f t="shared" si="0"/>
        <v>ultimii 5 ani</v>
      </c>
    </row>
    <row r="11" spans="1:15">
      <c r="A11" s="88"/>
      <c r="B11" s="65"/>
      <c r="C11" s="65"/>
      <c r="D11" s="65"/>
      <c r="E11" s="30"/>
      <c r="F11" s="148">
        <f>SUMIF(F12:F1012,"&gt;0")</f>
        <v>42</v>
      </c>
      <c r="G11" s="4">
        <f>SUMIF(G12:G1110,"&gt;0")</f>
        <v>15</v>
      </c>
      <c r="H11" s="298"/>
      <c r="J11" s="148">
        <f t="shared" ref="J11:O11" si="1">SUMIF(J12:J1110,"&gt;0")</f>
        <v>0</v>
      </c>
      <c r="K11" s="148">
        <f t="shared" si="1"/>
        <v>20</v>
      </c>
      <c r="L11" s="148">
        <f t="shared" si="1"/>
        <v>0</v>
      </c>
      <c r="M11" s="148">
        <f t="shared" si="1"/>
        <v>0</v>
      </c>
      <c r="N11" s="148">
        <f t="shared" si="1"/>
        <v>22</v>
      </c>
      <c r="O11" s="148">
        <f t="shared" si="1"/>
        <v>0</v>
      </c>
    </row>
    <row r="12" spans="1:15">
      <c r="A12" s="37">
        <v>1</v>
      </c>
      <c r="B12" s="380" t="s">
        <v>1275</v>
      </c>
      <c r="C12" s="6" t="s">
        <v>787</v>
      </c>
      <c r="D12" s="6" t="s">
        <v>756</v>
      </c>
      <c r="E12" s="510">
        <v>2017</v>
      </c>
      <c r="F12" s="16">
        <f t="shared" ref="F12:F75" si="2">IF(OR($B12="",$C12="",$E12&lt;an_initial,$E12&gt;an_final),"",G12 * (INDEX(iii8punctaje, MATCH(C12,iii8anvergură,0), MATCH(D12,iii8tip,0) )) )</f>
        <v>2</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2</v>
      </c>
      <c r="O12" s="382">
        <f t="shared" ref="O12:O75" si="11">IF(OR($B12="",$C12="",$E12&lt;an_initial,$E12&gt;an_final),"",G12*(INDEX(iii8punctaje,MATCH(C12,iii8anvergură,0),MATCH(D12,iii8tip,0)))*COUNTIFS(C12,$O$6,D12,$O$7))</f>
        <v>0</v>
      </c>
    </row>
    <row r="13" spans="1:15">
      <c r="A13" s="37">
        <v>2</v>
      </c>
      <c r="B13" s="380" t="s">
        <v>1275</v>
      </c>
      <c r="C13" s="6" t="s">
        <v>787</v>
      </c>
      <c r="D13" s="6" t="s">
        <v>756</v>
      </c>
      <c r="E13" s="510">
        <v>2018</v>
      </c>
      <c r="F13" s="16">
        <f t="shared" si="2"/>
        <v>2</v>
      </c>
      <c r="G13" s="58">
        <f t="shared" si="3"/>
        <v>1</v>
      </c>
      <c r="H13" s="349" t="b">
        <f t="shared" si="4"/>
        <v>0</v>
      </c>
      <c r="I13" s="350">
        <f t="shared" si="5"/>
        <v>1</v>
      </c>
      <c r="J13" s="382">
        <f t="shared" si="6"/>
        <v>0</v>
      </c>
      <c r="K13" s="382">
        <f t="shared" si="7"/>
        <v>0</v>
      </c>
      <c r="L13" s="382">
        <f t="shared" si="8"/>
        <v>0</v>
      </c>
      <c r="M13" s="382">
        <f t="shared" si="9"/>
        <v>0</v>
      </c>
      <c r="N13" s="382">
        <f t="shared" si="10"/>
        <v>2</v>
      </c>
      <c r="O13" s="382">
        <f t="shared" si="11"/>
        <v>0</v>
      </c>
    </row>
    <row r="14" spans="1:15">
      <c r="A14" s="37">
        <v>3</v>
      </c>
      <c r="B14" s="380" t="s">
        <v>1275</v>
      </c>
      <c r="C14" s="6" t="s">
        <v>787</v>
      </c>
      <c r="D14" s="6" t="s">
        <v>756</v>
      </c>
      <c r="E14" s="510">
        <v>2019</v>
      </c>
      <c r="F14" s="16">
        <f t="shared" si="2"/>
        <v>2</v>
      </c>
      <c r="G14" s="58">
        <f t="shared" si="3"/>
        <v>1</v>
      </c>
      <c r="H14" s="349" t="b">
        <f t="shared" si="4"/>
        <v>0</v>
      </c>
      <c r="I14" s="350">
        <f t="shared" si="5"/>
        <v>1</v>
      </c>
      <c r="J14" s="382">
        <f t="shared" si="6"/>
        <v>0</v>
      </c>
      <c r="K14" s="382">
        <f t="shared" si="7"/>
        <v>0</v>
      </c>
      <c r="L14" s="382">
        <f t="shared" si="8"/>
        <v>0</v>
      </c>
      <c r="M14" s="382">
        <f t="shared" si="9"/>
        <v>0</v>
      </c>
      <c r="N14" s="382">
        <f t="shared" si="10"/>
        <v>2</v>
      </c>
      <c r="O14" s="382">
        <f t="shared" si="11"/>
        <v>0</v>
      </c>
    </row>
    <row r="15" spans="1:15">
      <c r="A15" s="37">
        <v>4</v>
      </c>
      <c r="B15" s="380" t="s">
        <v>1275</v>
      </c>
      <c r="C15" s="6" t="s">
        <v>787</v>
      </c>
      <c r="D15" s="6" t="s">
        <v>756</v>
      </c>
      <c r="E15" s="510">
        <v>2020</v>
      </c>
      <c r="F15" s="16">
        <f t="shared" si="2"/>
        <v>2</v>
      </c>
      <c r="G15" s="58">
        <f t="shared" si="3"/>
        <v>1</v>
      </c>
      <c r="H15" s="349" t="b">
        <f t="shared" si="4"/>
        <v>0</v>
      </c>
      <c r="I15" s="350">
        <f t="shared" si="5"/>
        <v>1</v>
      </c>
      <c r="J15" s="382">
        <f t="shared" si="6"/>
        <v>0</v>
      </c>
      <c r="K15" s="382">
        <f t="shared" si="7"/>
        <v>0</v>
      </c>
      <c r="L15" s="382">
        <f t="shared" si="8"/>
        <v>0</v>
      </c>
      <c r="M15" s="382">
        <f t="shared" si="9"/>
        <v>0</v>
      </c>
      <c r="N15" s="382">
        <f t="shared" si="10"/>
        <v>2</v>
      </c>
      <c r="O15" s="382">
        <f t="shared" si="11"/>
        <v>0</v>
      </c>
    </row>
    <row r="16" spans="1:15">
      <c r="A16" s="37">
        <v>5</v>
      </c>
      <c r="B16" s="380" t="s">
        <v>1275</v>
      </c>
      <c r="C16" s="6" t="s">
        <v>787</v>
      </c>
      <c r="D16" s="6" t="s">
        <v>756</v>
      </c>
      <c r="E16" s="510">
        <v>2021</v>
      </c>
      <c r="F16" s="16">
        <f t="shared" si="2"/>
        <v>2</v>
      </c>
      <c r="G16" s="58">
        <f t="shared" si="3"/>
        <v>1</v>
      </c>
      <c r="H16" s="349" t="b">
        <f t="shared" si="4"/>
        <v>0</v>
      </c>
      <c r="I16" s="350">
        <f t="shared" si="5"/>
        <v>1</v>
      </c>
      <c r="J16" s="382">
        <f t="shared" si="6"/>
        <v>0</v>
      </c>
      <c r="K16" s="382">
        <f t="shared" si="7"/>
        <v>0</v>
      </c>
      <c r="L16" s="382">
        <f t="shared" si="8"/>
        <v>0</v>
      </c>
      <c r="M16" s="382">
        <f t="shared" si="9"/>
        <v>0</v>
      </c>
      <c r="N16" s="382">
        <f t="shared" si="10"/>
        <v>2</v>
      </c>
      <c r="O16" s="382">
        <f t="shared" si="11"/>
        <v>0</v>
      </c>
    </row>
    <row r="17" spans="1:15">
      <c r="A17" s="37">
        <v>6</v>
      </c>
      <c r="B17" s="6" t="s">
        <v>1276</v>
      </c>
      <c r="C17" s="6" t="s">
        <v>787</v>
      </c>
      <c r="D17" s="6" t="s">
        <v>756</v>
      </c>
      <c r="E17" s="510">
        <v>2017</v>
      </c>
      <c r="F17" s="16">
        <f t="shared" si="2"/>
        <v>2</v>
      </c>
      <c r="G17" s="58">
        <f t="shared" si="3"/>
        <v>1</v>
      </c>
      <c r="H17" s="349" t="b">
        <f t="shared" si="4"/>
        <v>0</v>
      </c>
      <c r="I17" s="350">
        <f t="shared" si="5"/>
        <v>1</v>
      </c>
      <c r="J17" s="382">
        <f t="shared" si="6"/>
        <v>0</v>
      </c>
      <c r="K17" s="382">
        <f t="shared" si="7"/>
        <v>0</v>
      </c>
      <c r="L17" s="382">
        <f t="shared" si="8"/>
        <v>0</v>
      </c>
      <c r="M17" s="382">
        <f t="shared" si="9"/>
        <v>0</v>
      </c>
      <c r="N17" s="382">
        <f t="shared" si="10"/>
        <v>2</v>
      </c>
      <c r="O17" s="382">
        <f t="shared" si="11"/>
        <v>0</v>
      </c>
    </row>
    <row r="18" spans="1:15">
      <c r="A18" s="37">
        <v>7</v>
      </c>
      <c r="B18" s="6" t="s">
        <v>1276</v>
      </c>
      <c r="C18" s="6" t="s">
        <v>787</v>
      </c>
      <c r="D18" s="6" t="s">
        <v>756</v>
      </c>
      <c r="E18" s="510">
        <v>2018</v>
      </c>
      <c r="F18" s="16">
        <f t="shared" si="2"/>
        <v>2</v>
      </c>
      <c r="G18" s="58">
        <f t="shared" si="3"/>
        <v>1</v>
      </c>
      <c r="H18" s="349" t="b">
        <f t="shared" si="4"/>
        <v>0</v>
      </c>
      <c r="I18" s="350">
        <f t="shared" si="5"/>
        <v>1</v>
      </c>
      <c r="J18" s="382">
        <f t="shared" si="6"/>
        <v>0</v>
      </c>
      <c r="K18" s="382">
        <f t="shared" si="7"/>
        <v>0</v>
      </c>
      <c r="L18" s="382">
        <f t="shared" si="8"/>
        <v>0</v>
      </c>
      <c r="M18" s="382">
        <f t="shared" si="9"/>
        <v>0</v>
      </c>
      <c r="N18" s="382">
        <f t="shared" si="10"/>
        <v>2</v>
      </c>
      <c r="O18" s="382">
        <f t="shared" si="11"/>
        <v>0</v>
      </c>
    </row>
    <row r="19" spans="1:15">
      <c r="A19" s="37">
        <v>8</v>
      </c>
      <c r="B19" s="6" t="s">
        <v>1276</v>
      </c>
      <c r="C19" s="6" t="s">
        <v>787</v>
      </c>
      <c r="D19" s="6" t="s">
        <v>756</v>
      </c>
      <c r="E19" s="510">
        <v>2019</v>
      </c>
      <c r="F19" s="16">
        <f t="shared" si="2"/>
        <v>2</v>
      </c>
      <c r="G19" s="58">
        <f t="shared" si="3"/>
        <v>1</v>
      </c>
      <c r="H19" s="349" t="b">
        <f t="shared" si="4"/>
        <v>0</v>
      </c>
      <c r="I19" s="350">
        <f t="shared" si="5"/>
        <v>1</v>
      </c>
      <c r="J19" s="382">
        <f t="shared" si="6"/>
        <v>0</v>
      </c>
      <c r="K19" s="382">
        <f t="shared" si="7"/>
        <v>0</v>
      </c>
      <c r="L19" s="382">
        <f t="shared" si="8"/>
        <v>0</v>
      </c>
      <c r="M19" s="382">
        <f t="shared" si="9"/>
        <v>0</v>
      </c>
      <c r="N19" s="382">
        <f t="shared" si="10"/>
        <v>2</v>
      </c>
      <c r="O19" s="382">
        <f t="shared" si="11"/>
        <v>0</v>
      </c>
    </row>
    <row r="20" spans="1:15">
      <c r="A20" s="37">
        <v>9</v>
      </c>
      <c r="B20" s="6" t="s">
        <v>1276</v>
      </c>
      <c r="C20" s="6" t="s">
        <v>787</v>
      </c>
      <c r="D20" s="6" t="s">
        <v>756</v>
      </c>
      <c r="E20" s="510">
        <v>2020</v>
      </c>
      <c r="F20" s="16">
        <f t="shared" si="2"/>
        <v>2</v>
      </c>
      <c r="G20" s="58">
        <f t="shared" si="3"/>
        <v>1</v>
      </c>
      <c r="H20" s="349" t="b">
        <f t="shared" si="4"/>
        <v>0</v>
      </c>
      <c r="I20" s="350">
        <f t="shared" si="5"/>
        <v>1</v>
      </c>
      <c r="J20" s="382">
        <f t="shared" si="6"/>
        <v>0</v>
      </c>
      <c r="K20" s="382">
        <f t="shared" si="7"/>
        <v>0</v>
      </c>
      <c r="L20" s="382">
        <f t="shared" si="8"/>
        <v>0</v>
      </c>
      <c r="M20" s="382">
        <f t="shared" si="9"/>
        <v>0</v>
      </c>
      <c r="N20" s="382">
        <f t="shared" si="10"/>
        <v>2</v>
      </c>
      <c r="O20" s="382">
        <f t="shared" si="11"/>
        <v>0</v>
      </c>
    </row>
    <row r="21" spans="1:15">
      <c r="A21" s="37">
        <v>10</v>
      </c>
      <c r="B21" s="6" t="s">
        <v>1276</v>
      </c>
      <c r="C21" s="6" t="s">
        <v>787</v>
      </c>
      <c r="D21" s="6" t="s">
        <v>756</v>
      </c>
      <c r="E21" s="510">
        <v>2021</v>
      </c>
      <c r="F21" s="16">
        <f t="shared" si="2"/>
        <v>2</v>
      </c>
      <c r="G21" s="58">
        <f t="shared" si="3"/>
        <v>1</v>
      </c>
      <c r="H21" s="349" t="b">
        <f t="shared" si="4"/>
        <v>0</v>
      </c>
      <c r="I21" s="350">
        <f t="shared" si="5"/>
        <v>1</v>
      </c>
      <c r="J21" s="382">
        <f t="shared" si="6"/>
        <v>0</v>
      </c>
      <c r="K21" s="382">
        <f t="shared" si="7"/>
        <v>0</v>
      </c>
      <c r="L21" s="382">
        <f t="shared" si="8"/>
        <v>0</v>
      </c>
      <c r="M21" s="382">
        <f t="shared" si="9"/>
        <v>0</v>
      </c>
      <c r="N21" s="382">
        <f t="shared" si="10"/>
        <v>2</v>
      </c>
      <c r="O21" s="382">
        <f t="shared" si="11"/>
        <v>0</v>
      </c>
    </row>
    <row r="22" spans="1:15" ht="31">
      <c r="A22" s="37">
        <v>11</v>
      </c>
      <c r="B22" s="6" t="s">
        <v>1277</v>
      </c>
      <c r="C22" s="6" t="s">
        <v>786</v>
      </c>
      <c r="D22" s="6" t="s">
        <v>756</v>
      </c>
      <c r="E22" s="510">
        <v>2020</v>
      </c>
      <c r="F22" s="16">
        <f t="shared" si="2"/>
        <v>5</v>
      </c>
      <c r="G22" s="58">
        <f t="shared" si="3"/>
        <v>1</v>
      </c>
      <c r="H22" s="349" t="b">
        <f t="shared" si="4"/>
        <v>0</v>
      </c>
      <c r="I22" s="350">
        <f t="shared" si="5"/>
        <v>1</v>
      </c>
      <c r="J22" s="382">
        <f t="shared" si="6"/>
        <v>0</v>
      </c>
      <c r="K22" s="382">
        <f t="shared" si="7"/>
        <v>5</v>
      </c>
      <c r="L22" s="382">
        <f t="shared" si="8"/>
        <v>0</v>
      </c>
      <c r="M22" s="382">
        <f t="shared" si="9"/>
        <v>0</v>
      </c>
      <c r="N22" s="382">
        <f t="shared" si="10"/>
        <v>0</v>
      </c>
      <c r="O22" s="382">
        <f t="shared" si="11"/>
        <v>0</v>
      </c>
    </row>
    <row r="23" spans="1:15" ht="31">
      <c r="A23" s="37">
        <v>12</v>
      </c>
      <c r="B23" s="6" t="s">
        <v>1277</v>
      </c>
      <c r="C23" s="6" t="s">
        <v>786</v>
      </c>
      <c r="D23" s="6" t="s">
        <v>756</v>
      </c>
      <c r="E23" s="510">
        <v>2021</v>
      </c>
      <c r="F23" s="16">
        <f t="shared" si="2"/>
        <v>5</v>
      </c>
      <c r="G23" s="58">
        <f t="shared" si="3"/>
        <v>1</v>
      </c>
      <c r="H23" s="349" t="b">
        <f t="shared" si="4"/>
        <v>0</v>
      </c>
      <c r="I23" s="350">
        <f t="shared" si="5"/>
        <v>1</v>
      </c>
      <c r="J23" s="382">
        <f t="shared" si="6"/>
        <v>0</v>
      </c>
      <c r="K23" s="382">
        <f t="shared" si="7"/>
        <v>5</v>
      </c>
      <c r="L23" s="382">
        <f t="shared" si="8"/>
        <v>0</v>
      </c>
      <c r="M23" s="382">
        <f t="shared" si="9"/>
        <v>0</v>
      </c>
      <c r="N23" s="382">
        <f t="shared" si="10"/>
        <v>0</v>
      </c>
      <c r="O23" s="382">
        <f t="shared" si="11"/>
        <v>0</v>
      </c>
    </row>
    <row r="24" spans="1:15">
      <c r="A24" s="37">
        <v>13</v>
      </c>
      <c r="B24" s="6" t="s">
        <v>1276</v>
      </c>
      <c r="C24" s="6" t="s">
        <v>787</v>
      </c>
      <c r="D24" s="6" t="s">
        <v>756</v>
      </c>
      <c r="E24" s="507">
        <v>2021</v>
      </c>
      <c r="F24" s="16">
        <f t="shared" si="2"/>
        <v>2</v>
      </c>
      <c r="G24" s="58">
        <f t="shared" si="3"/>
        <v>1</v>
      </c>
      <c r="H24" s="349" t="b">
        <f t="shared" si="4"/>
        <v>0</v>
      </c>
      <c r="I24" s="350">
        <f t="shared" si="5"/>
        <v>1</v>
      </c>
      <c r="J24" s="382">
        <f t="shared" si="6"/>
        <v>0</v>
      </c>
      <c r="K24" s="382">
        <f t="shared" si="7"/>
        <v>0</v>
      </c>
      <c r="L24" s="382">
        <f t="shared" si="8"/>
        <v>0</v>
      </c>
      <c r="M24" s="382">
        <f t="shared" si="9"/>
        <v>0</v>
      </c>
      <c r="N24" s="382">
        <f t="shared" si="10"/>
        <v>2</v>
      </c>
      <c r="O24" s="382">
        <f t="shared" si="11"/>
        <v>0</v>
      </c>
    </row>
    <row r="25" spans="1:15" ht="31">
      <c r="A25" s="37">
        <v>14</v>
      </c>
      <c r="B25" s="6" t="s">
        <v>1277</v>
      </c>
      <c r="C25" s="6" t="s">
        <v>786</v>
      </c>
      <c r="D25" s="6" t="s">
        <v>756</v>
      </c>
      <c r="E25" s="216">
        <v>2020</v>
      </c>
      <c r="F25" s="16">
        <f t="shared" si="2"/>
        <v>5</v>
      </c>
      <c r="G25" s="58">
        <f t="shared" si="3"/>
        <v>1</v>
      </c>
      <c r="H25" s="349" t="b">
        <f t="shared" si="4"/>
        <v>0</v>
      </c>
      <c r="I25" s="350">
        <f t="shared" si="5"/>
        <v>1</v>
      </c>
      <c r="J25" s="382">
        <f t="shared" si="6"/>
        <v>0</v>
      </c>
      <c r="K25" s="382">
        <f t="shared" si="7"/>
        <v>5</v>
      </c>
      <c r="L25" s="382">
        <f t="shared" si="8"/>
        <v>0</v>
      </c>
      <c r="M25" s="382">
        <f t="shared" si="9"/>
        <v>0</v>
      </c>
      <c r="N25" s="382">
        <f t="shared" si="10"/>
        <v>0</v>
      </c>
      <c r="O25" s="382">
        <f t="shared" si="11"/>
        <v>0</v>
      </c>
    </row>
    <row r="26" spans="1:15" ht="31">
      <c r="A26" s="37">
        <v>15</v>
      </c>
      <c r="B26" s="6" t="s">
        <v>1277</v>
      </c>
      <c r="C26" s="6" t="s">
        <v>786</v>
      </c>
      <c r="D26" s="6" t="s">
        <v>756</v>
      </c>
      <c r="E26" s="216">
        <v>2021</v>
      </c>
      <c r="F26" s="16">
        <f t="shared" si="2"/>
        <v>5</v>
      </c>
      <c r="G26" s="58">
        <f t="shared" si="3"/>
        <v>1</v>
      </c>
      <c r="H26" s="349" t="b">
        <f t="shared" si="4"/>
        <v>0</v>
      </c>
      <c r="I26" s="350">
        <f t="shared" si="5"/>
        <v>1</v>
      </c>
      <c r="J26" s="382">
        <f t="shared" si="6"/>
        <v>0</v>
      </c>
      <c r="K26" s="382">
        <f t="shared" si="7"/>
        <v>5</v>
      </c>
      <c r="L26" s="382">
        <f t="shared" si="8"/>
        <v>0</v>
      </c>
      <c r="M26" s="382">
        <f t="shared" si="9"/>
        <v>0</v>
      </c>
      <c r="N26" s="382">
        <f t="shared" si="10"/>
        <v>0</v>
      </c>
      <c r="O26" s="382">
        <f t="shared" si="11"/>
        <v>0</v>
      </c>
    </row>
    <row r="27" spans="1:1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IN3iFgXJBa4sMzRn2XssVCxXra1haIU/LzDFYKy29owNtz70poc1rwape3IYFYyC3IoidA3lOTuJq9dDDBmevg==" saltValue="lq45Hrv4BMuAm+159EHP+w=="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5"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topLeftCell="A4" zoomScaleNormal="100" workbookViewId="0">
      <selection activeCell="D16" sqref="D16"/>
    </sheetView>
  </sheetViews>
  <sheetFormatPr defaultColWidth="9.08984375" defaultRowHeight="15.5"/>
  <cols>
    <col min="1" max="1" width="5.6328125" style="60" customWidth="1"/>
    <col min="2" max="2" width="36.36328125" style="64" customWidth="1"/>
    <col min="3" max="3" width="48.36328125" style="64" customWidth="1"/>
    <col min="4" max="4" width="10.6328125" style="69" customWidth="1"/>
    <col min="5" max="5" width="17.6328125" style="64" customWidth="1"/>
    <col min="6" max="6" width="10.6328125" style="70" hidden="1" customWidth="1"/>
    <col min="7" max="7" width="9.08984375" style="71" hidden="1" customWidth="1"/>
    <col min="8" max="8" width="9.08984375" style="64" hidden="1" customWidth="1"/>
    <col min="9" max="10" width="17.6328125" style="64" hidden="1" customWidth="1"/>
    <col min="11" max="18" width="9.08984375" style="64" customWidth="1"/>
    <col min="19" max="16384" width="9.08984375" style="64"/>
  </cols>
  <sheetData>
    <row r="1" spans="1:10" s="60" customFormat="1">
      <c r="A1" s="59" t="s">
        <v>483</v>
      </c>
      <c r="D1" s="61"/>
      <c r="E1" s="63"/>
      <c r="F1" s="62"/>
      <c r="G1" s="289"/>
      <c r="I1" s="63"/>
      <c r="J1" s="63"/>
    </row>
    <row r="2" spans="1:10" s="60" customFormat="1">
      <c r="A2" s="346" t="str">
        <f>IF(ISBLANK(facultate), IF(ISBLANK(departament),"","Departament " &amp; departament), "Facultatea " &amp; facultate)</f>
        <v>Facultatea Arhitectură și Urbanism</v>
      </c>
      <c r="D2" s="61"/>
      <c r="E2" s="63"/>
      <c r="F2" s="62"/>
      <c r="G2" s="289"/>
      <c r="I2" s="63"/>
      <c r="J2" s="63"/>
    </row>
    <row r="3" spans="1:10" s="60" customFormat="1">
      <c r="A3" s="346" t="str">
        <f>IF(ISBLANK(departament),"","Departamentul " &amp; departament)</f>
        <v>Departamentul Arhitectură</v>
      </c>
      <c r="D3" s="61"/>
      <c r="E3" s="63"/>
      <c r="F3" s="62"/>
      <c r="G3" s="289"/>
      <c r="I3" s="63"/>
      <c r="J3" s="63"/>
    </row>
    <row r="4" spans="1:10">
      <c r="A4" s="554" t="s">
        <v>838</v>
      </c>
      <c r="B4" s="554"/>
      <c r="C4" s="554"/>
      <c r="D4" s="554"/>
      <c r="E4" s="554"/>
      <c r="F4" s="554"/>
      <c r="G4" s="554"/>
    </row>
    <row r="5" spans="1:10">
      <c r="A5" s="554" t="s">
        <v>1083</v>
      </c>
      <c r="B5" s="554"/>
      <c r="C5" s="554"/>
      <c r="D5" s="554"/>
      <c r="E5" s="554"/>
      <c r="F5" s="226"/>
    </row>
    <row r="6" spans="1:10" ht="13.5" customHeight="1">
      <c r="D6" s="64"/>
      <c r="E6" s="347" t="str">
        <f>CONCATENATE(functie," ",nume_candidat)</f>
        <v>Șef de lucrări Cristina-Maria POVIAN</v>
      </c>
      <c r="I6" s="347"/>
      <c r="J6" s="347"/>
    </row>
    <row r="7" spans="1:10" ht="18.75" customHeight="1">
      <c r="A7" s="552" t="s">
        <v>338</v>
      </c>
      <c r="B7" s="552" t="s">
        <v>878</v>
      </c>
      <c r="C7" s="552" t="s">
        <v>845</v>
      </c>
      <c r="D7" s="562" t="s">
        <v>2</v>
      </c>
      <c r="E7" s="552" t="s">
        <v>544</v>
      </c>
      <c r="F7" s="552" t="s">
        <v>4</v>
      </c>
      <c r="G7" s="573" t="s">
        <v>541</v>
      </c>
      <c r="H7" s="559" t="s">
        <v>551</v>
      </c>
      <c r="I7" s="552" t="s">
        <v>880</v>
      </c>
      <c r="J7" s="552" t="s">
        <v>462</v>
      </c>
    </row>
    <row r="8" spans="1:10" ht="18.75" customHeight="1">
      <c r="A8" s="569"/>
      <c r="B8" s="569"/>
      <c r="C8" s="569"/>
      <c r="D8" s="563"/>
      <c r="E8" s="569"/>
      <c r="F8" s="569"/>
      <c r="G8" s="574"/>
      <c r="H8" s="559"/>
      <c r="I8" s="569"/>
      <c r="J8" s="569"/>
    </row>
    <row r="9" spans="1:10" ht="18.75" customHeight="1">
      <c r="A9" s="569"/>
      <c r="B9" s="569"/>
      <c r="C9" s="569"/>
      <c r="D9" s="563"/>
      <c r="E9" s="553"/>
      <c r="F9" s="553"/>
      <c r="G9" s="574"/>
      <c r="H9" s="559"/>
      <c r="I9" s="553"/>
      <c r="J9" s="553"/>
    </row>
    <row r="10" spans="1:10" ht="18.75" customHeight="1">
      <c r="A10" s="553"/>
      <c r="B10" s="553"/>
      <c r="C10" s="553"/>
      <c r="D10" s="564"/>
      <c r="E10" s="348" t="str">
        <f>CONCATENATE("ultimii ",durata_evaluare," ani")</f>
        <v>ultimii 5 ani</v>
      </c>
      <c r="F10" s="348" t="str">
        <f>CONCATENATE("ultimii                                  ",durata_evaluare," ani")</f>
        <v>ultimii                                  5 ani</v>
      </c>
      <c r="G10" s="575"/>
      <c r="H10" s="559"/>
      <c r="I10" s="436" t="str">
        <f>CONCATENATE("ultimii ",durata_evaluare," ani")</f>
        <v>ultimii 5 ani</v>
      </c>
      <c r="J10" s="436" t="str">
        <f>CONCATENATE("ultimii ",durata_evaluare," ani")</f>
        <v>ultimii 5 ani</v>
      </c>
    </row>
    <row r="11" spans="1:10">
      <c r="A11" s="88"/>
      <c r="B11" s="65"/>
      <c r="C11" s="65"/>
      <c r="D11" s="30"/>
      <c r="E11" s="148">
        <f>SUMIF(E12:E1012,"&gt;0")</f>
        <v>0</v>
      </c>
      <c r="F11" s="4">
        <f>SUMIF(F12:F1110,"&gt;0")</f>
        <v>0</v>
      </c>
      <c r="G11" s="298"/>
      <c r="I11" s="148">
        <f>SUMIF(I12:I1110,"&gt;0")</f>
        <v>0</v>
      </c>
      <c r="J11" s="148">
        <f>SUMIF(J12:J1110,"&gt;0")</f>
        <v>0</v>
      </c>
    </row>
    <row r="12" spans="1:10">
      <c r="A12" s="37">
        <v>1</v>
      </c>
      <c r="B12" s="7"/>
      <c r="C12" s="7"/>
      <c r="D12" s="505"/>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c r="A13" s="37">
        <v>2</v>
      </c>
      <c r="B13" s="7"/>
      <c r="C13" s="7"/>
      <c r="D13" s="505"/>
      <c r="E13" s="16" t="str">
        <f t="shared" si="0"/>
        <v/>
      </c>
      <c r="F13" s="58" t="str">
        <f t="shared" si="1"/>
        <v/>
      </c>
      <c r="G13" s="349" t="b">
        <f t="shared" si="2"/>
        <v>0</v>
      </c>
      <c r="H13" s="350">
        <f t="shared" si="3"/>
        <v>1</v>
      </c>
      <c r="I13" s="382" t="str">
        <f t="shared" si="4"/>
        <v/>
      </c>
      <c r="J13" s="382" t="str">
        <f t="shared" si="5"/>
        <v/>
      </c>
    </row>
    <row r="14" spans="1:10">
      <c r="A14" s="37">
        <v>3</v>
      </c>
      <c r="B14" s="7"/>
      <c r="C14" s="7"/>
      <c r="D14" s="220"/>
      <c r="E14" s="16" t="str">
        <f t="shared" si="0"/>
        <v/>
      </c>
      <c r="F14" s="58" t="str">
        <f t="shared" si="1"/>
        <v/>
      </c>
      <c r="G14" s="349" t="b">
        <f t="shared" si="2"/>
        <v>0</v>
      </c>
      <c r="H14" s="350">
        <f t="shared" si="3"/>
        <v>1</v>
      </c>
      <c r="I14" s="382" t="str">
        <f t="shared" si="4"/>
        <v/>
      </c>
      <c r="J14" s="382" t="str">
        <f t="shared" si="5"/>
        <v/>
      </c>
    </row>
    <row r="15" spans="1:10">
      <c r="A15" s="37">
        <v>4</v>
      </c>
      <c r="B15" s="6"/>
      <c r="C15" s="6"/>
      <c r="D15" s="216"/>
      <c r="E15" s="16" t="str">
        <f t="shared" si="0"/>
        <v/>
      </c>
      <c r="F15" s="58" t="str">
        <f t="shared" si="1"/>
        <v/>
      </c>
      <c r="G15" s="349" t="b">
        <f t="shared" si="2"/>
        <v>0</v>
      </c>
      <c r="H15" s="350">
        <f t="shared" si="3"/>
        <v>1</v>
      </c>
      <c r="I15" s="382" t="str">
        <f t="shared" si="4"/>
        <v/>
      </c>
      <c r="J15" s="382" t="str">
        <f t="shared" si="5"/>
        <v/>
      </c>
    </row>
    <row r="16" spans="1:10">
      <c r="A16" s="37">
        <v>5</v>
      </c>
      <c r="B16" s="6"/>
      <c r="C16" s="6"/>
      <c r="D16" s="216"/>
      <c r="E16" s="16" t="str">
        <f t="shared" si="0"/>
        <v/>
      </c>
      <c r="F16" s="58" t="str">
        <f t="shared" si="1"/>
        <v/>
      </c>
      <c r="G16" s="349" t="b">
        <f t="shared" si="2"/>
        <v>0</v>
      </c>
      <c r="H16" s="350">
        <f t="shared" si="3"/>
        <v>1</v>
      </c>
      <c r="I16" s="382" t="str">
        <f t="shared" si="4"/>
        <v/>
      </c>
      <c r="J16" s="382" t="str">
        <f t="shared" si="5"/>
        <v/>
      </c>
    </row>
    <row r="17" spans="1:10">
      <c r="A17" s="37">
        <v>6</v>
      </c>
      <c r="B17" s="6"/>
      <c r="C17" s="6"/>
      <c r="D17" s="216"/>
      <c r="E17" s="16" t="str">
        <f t="shared" si="0"/>
        <v/>
      </c>
      <c r="F17" s="58" t="str">
        <f t="shared" si="1"/>
        <v/>
      </c>
      <c r="G17" s="349" t="b">
        <f t="shared" si="2"/>
        <v>0</v>
      </c>
      <c r="H17" s="350">
        <f t="shared" si="3"/>
        <v>1</v>
      </c>
      <c r="I17" s="382" t="str">
        <f t="shared" si="4"/>
        <v/>
      </c>
      <c r="J17" s="382" t="str">
        <f t="shared" si="5"/>
        <v/>
      </c>
    </row>
    <row r="18" spans="1:10">
      <c r="A18" s="37">
        <v>7</v>
      </c>
      <c r="B18" s="6"/>
      <c r="C18" s="6"/>
      <c r="D18" s="216"/>
      <c r="E18" s="16" t="str">
        <f t="shared" si="0"/>
        <v/>
      </c>
      <c r="F18" s="58" t="str">
        <f t="shared" si="1"/>
        <v/>
      </c>
      <c r="G18" s="349" t="b">
        <f t="shared" si="2"/>
        <v>0</v>
      </c>
      <c r="H18" s="350">
        <f t="shared" si="3"/>
        <v>1</v>
      </c>
      <c r="I18" s="382" t="str">
        <f t="shared" si="4"/>
        <v/>
      </c>
      <c r="J18" s="382" t="str">
        <f t="shared" si="5"/>
        <v/>
      </c>
    </row>
    <row r="19" spans="1:10">
      <c r="A19" s="37">
        <v>8</v>
      </c>
      <c r="B19" s="6"/>
      <c r="C19" s="6"/>
      <c r="D19" s="216"/>
      <c r="E19" s="16" t="str">
        <f t="shared" si="0"/>
        <v/>
      </c>
      <c r="F19" s="58" t="str">
        <f t="shared" si="1"/>
        <v/>
      </c>
      <c r="G19" s="349" t="b">
        <f t="shared" si="2"/>
        <v>0</v>
      </c>
      <c r="H19" s="350">
        <f t="shared" si="3"/>
        <v>1</v>
      </c>
      <c r="I19" s="382" t="str">
        <f t="shared" si="4"/>
        <v/>
      </c>
      <c r="J19" s="382" t="str">
        <f t="shared" si="5"/>
        <v/>
      </c>
    </row>
    <row r="20" spans="1:10">
      <c r="A20" s="37">
        <v>9</v>
      </c>
      <c r="B20" s="6"/>
      <c r="C20" s="6"/>
      <c r="D20" s="216"/>
      <c r="E20" s="16" t="str">
        <f t="shared" si="0"/>
        <v/>
      </c>
      <c r="F20" s="58" t="str">
        <f t="shared" si="1"/>
        <v/>
      </c>
      <c r="G20" s="349" t="b">
        <f t="shared" si="2"/>
        <v>0</v>
      </c>
      <c r="H20" s="350">
        <f t="shared" si="3"/>
        <v>1</v>
      </c>
      <c r="I20" s="382" t="str">
        <f t="shared" si="4"/>
        <v/>
      </c>
      <c r="J20" s="382" t="str">
        <f t="shared" si="5"/>
        <v/>
      </c>
    </row>
    <row r="21" spans="1:10">
      <c r="A21" s="37">
        <v>10</v>
      </c>
      <c r="B21" s="6"/>
      <c r="C21" s="6"/>
      <c r="D21" s="216"/>
      <c r="E21" s="16" t="str">
        <f t="shared" si="0"/>
        <v/>
      </c>
      <c r="F21" s="58" t="str">
        <f t="shared" si="1"/>
        <v/>
      </c>
      <c r="G21" s="349" t="b">
        <f t="shared" si="2"/>
        <v>0</v>
      </c>
      <c r="H21" s="350">
        <f t="shared" si="3"/>
        <v>1</v>
      </c>
      <c r="I21" s="382" t="str">
        <f t="shared" si="4"/>
        <v/>
      </c>
      <c r="J21" s="382" t="str">
        <f t="shared" si="5"/>
        <v/>
      </c>
    </row>
    <row r="22" spans="1:10">
      <c r="A22" s="37">
        <v>11</v>
      </c>
      <c r="B22" s="6"/>
      <c r="C22" s="6"/>
      <c r="D22" s="216"/>
      <c r="E22" s="16" t="str">
        <f t="shared" si="0"/>
        <v/>
      </c>
      <c r="F22" s="58" t="str">
        <f t="shared" si="1"/>
        <v/>
      </c>
      <c r="G22" s="349" t="b">
        <f t="shared" si="2"/>
        <v>0</v>
      </c>
      <c r="H22" s="350">
        <f t="shared" si="3"/>
        <v>1</v>
      </c>
      <c r="I22" s="382" t="str">
        <f t="shared" si="4"/>
        <v/>
      </c>
      <c r="J22" s="382" t="str">
        <f t="shared" si="5"/>
        <v/>
      </c>
    </row>
    <row r="23" spans="1:10">
      <c r="A23" s="37">
        <v>12</v>
      </c>
      <c r="B23" s="6"/>
      <c r="C23" s="6"/>
      <c r="D23" s="216"/>
      <c r="E23" s="16" t="str">
        <f t="shared" si="0"/>
        <v/>
      </c>
      <c r="F23" s="58" t="str">
        <f t="shared" si="1"/>
        <v/>
      </c>
      <c r="G23" s="349" t="b">
        <f t="shared" si="2"/>
        <v>0</v>
      </c>
      <c r="H23" s="350">
        <f t="shared" si="3"/>
        <v>1</v>
      </c>
      <c r="I23" s="382" t="str">
        <f t="shared" si="4"/>
        <v/>
      </c>
      <c r="J23" s="382" t="str">
        <f t="shared" si="5"/>
        <v/>
      </c>
    </row>
    <row r="24" spans="1:10">
      <c r="A24" s="37">
        <v>13</v>
      </c>
      <c r="B24" s="6"/>
      <c r="C24" s="6"/>
      <c r="D24" s="216"/>
      <c r="E24" s="16" t="str">
        <f t="shared" si="0"/>
        <v/>
      </c>
      <c r="F24" s="58" t="str">
        <f t="shared" si="1"/>
        <v/>
      </c>
      <c r="G24" s="349" t="b">
        <f t="shared" si="2"/>
        <v>0</v>
      </c>
      <c r="H24" s="350">
        <f t="shared" si="3"/>
        <v>1</v>
      </c>
      <c r="I24" s="382" t="str">
        <f t="shared" si="4"/>
        <v/>
      </c>
      <c r="J24" s="382" t="str">
        <f t="shared" si="5"/>
        <v/>
      </c>
    </row>
    <row r="25" spans="1:10">
      <c r="A25" s="37">
        <v>14</v>
      </c>
      <c r="B25" s="6"/>
      <c r="C25" s="6"/>
      <c r="D25" s="216"/>
      <c r="E25" s="16" t="str">
        <f t="shared" si="0"/>
        <v/>
      </c>
      <c r="F25" s="58" t="str">
        <f t="shared" si="1"/>
        <v/>
      </c>
      <c r="G25" s="349" t="b">
        <f t="shared" si="2"/>
        <v>0</v>
      </c>
      <c r="H25" s="350">
        <f t="shared" si="3"/>
        <v>1</v>
      </c>
      <c r="I25" s="382" t="str">
        <f t="shared" si="4"/>
        <v/>
      </c>
      <c r="J25" s="382" t="str">
        <f t="shared" si="5"/>
        <v/>
      </c>
    </row>
    <row r="26" spans="1:10">
      <c r="A26" s="37">
        <v>15</v>
      </c>
      <c r="B26" s="6"/>
      <c r="C26" s="6"/>
      <c r="D26" s="216"/>
      <c r="E26" s="16" t="str">
        <f t="shared" si="0"/>
        <v/>
      </c>
      <c r="F26" s="58" t="str">
        <f t="shared" si="1"/>
        <v/>
      </c>
      <c r="G26" s="349" t="b">
        <f t="shared" si="2"/>
        <v>0</v>
      </c>
      <c r="H26" s="350">
        <f t="shared" si="3"/>
        <v>1</v>
      </c>
      <c r="I26" s="382" t="str">
        <f t="shared" si="4"/>
        <v/>
      </c>
      <c r="J26" s="382" t="str">
        <f t="shared" si="5"/>
        <v/>
      </c>
    </row>
    <row r="27" spans="1:10">
      <c r="A27" s="37">
        <v>16</v>
      </c>
      <c r="B27" s="6"/>
      <c r="C27" s="6"/>
      <c r="D27" s="216"/>
      <c r="E27" s="16" t="str">
        <f t="shared" si="0"/>
        <v/>
      </c>
      <c r="F27" s="58" t="str">
        <f t="shared" si="1"/>
        <v/>
      </c>
      <c r="G27" s="349" t="b">
        <f t="shared" si="2"/>
        <v>0</v>
      </c>
      <c r="H27" s="350">
        <f t="shared" si="3"/>
        <v>1</v>
      </c>
      <c r="I27" s="382" t="str">
        <f t="shared" si="4"/>
        <v/>
      </c>
      <c r="J27" s="382" t="str">
        <f t="shared" si="5"/>
        <v/>
      </c>
    </row>
    <row r="28" spans="1:10">
      <c r="A28" s="37">
        <v>17</v>
      </c>
      <c r="B28" s="6"/>
      <c r="C28" s="6"/>
      <c r="D28" s="216"/>
      <c r="E28" s="16" t="str">
        <f t="shared" si="0"/>
        <v/>
      </c>
      <c r="F28" s="58" t="str">
        <f t="shared" si="1"/>
        <v/>
      </c>
      <c r="G28" s="349" t="b">
        <f t="shared" si="2"/>
        <v>0</v>
      </c>
      <c r="H28" s="350">
        <f t="shared" si="3"/>
        <v>1</v>
      </c>
      <c r="I28" s="382" t="str">
        <f t="shared" si="4"/>
        <v/>
      </c>
      <c r="J28" s="382" t="str">
        <f t="shared" si="5"/>
        <v/>
      </c>
    </row>
    <row r="29" spans="1:10">
      <c r="A29" s="37">
        <v>18</v>
      </c>
      <c r="B29" s="6"/>
      <c r="C29" s="6"/>
      <c r="D29" s="216"/>
      <c r="E29" s="16" t="str">
        <f t="shared" si="0"/>
        <v/>
      </c>
      <c r="F29" s="58" t="str">
        <f t="shared" si="1"/>
        <v/>
      </c>
      <c r="G29" s="349" t="b">
        <f t="shared" si="2"/>
        <v>0</v>
      </c>
      <c r="H29" s="350">
        <f t="shared" si="3"/>
        <v>1</v>
      </c>
      <c r="I29" s="382" t="str">
        <f t="shared" si="4"/>
        <v/>
      </c>
      <c r="J29" s="382" t="str">
        <f t="shared" si="5"/>
        <v/>
      </c>
    </row>
    <row r="30" spans="1:10">
      <c r="A30" s="37">
        <v>19</v>
      </c>
      <c r="B30" s="6"/>
      <c r="C30" s="6"/>
      <c r="D30" s="216"/>
      <c r="E30" s="16" t="str">
        <f t="shared" si="0"/>
        <v/>
      </c>
      <c r="F30" s="58" t="str">
        <f t="shared" si="1"/>
        <v/>
      </c>
      <c r="G30" s="349" t="b">
        <f t="shared" si="2"/>
        <v>0</v>
      </c>
      <c r="H30" s="350">
        <f t="shared" si="3"/>
        <v>1</v>
      </c>
      <c r="I30" s="382" t="str">
        <f t="shared" si="4"/>
        <v/>
      </c>
      <c r="J30" s="382" t="str">
        <f t="shared" si="5"/>
        <v/>
      </c>
    </row>
    <row r="31" spans="1:10">
      <c r="A31" s="37">
        <v>20</v>
      </c>
      <c r="B31" s="6"/>
      <c r="C31" s="6"/>
      <c r="D31" s="216"/>
      <c r="E31" s="16" t="str">
        <f t="shared" si="0"/>
        <v/>
      </c>
      <c r="F31" s="58" t="str">
        <f t="shared" si="1"/>
        <v/>
      </c>
      <c r="G31" s="349" t="b">
        <f t="shared" si="2"/>
        <v>0</v>
      </c>
      <c r="H31" s="350">
        <f t="shared" si="3"/>
        <v>1</v>
      </c>
      <c r="I31" s="382" t="str">
        <f t="shared" si="4"/>
        <v/>
      </c>
      <c r="J31" s="382" t="str">
        <f t="shared" si="5"/>
        <v/>
      </c>
    </row>
    <row r="32" spans="1:10">
      <c r="A32" s="37">
        <v>21</v>
      </c>
      <c r="B32" s="6"/>
      <c r="C32" s="6"/>
      <c r="D32" s="216"/>
      <c r="E32" s="16" t="str">
        <f t="shared" si="0"/>
        <v/>
      </c>
      <c r="F32" s="58" t="str">
        <f t="shared" si="1"/>
        <v/>
      </c>
      <c r="G32" s="349" t="b">
        <f t="shared" si="2"/>
        <v>0</v>
      </c>
      <c r="H32" s="350">
        <f t="shared" si="3"/>
        <v>1</v>
      </c>
      <c r="I32" s="382" t="str">
        <f t="shared" si="4"/>
        <v/>
      </c>
      <c r="J32" s="382" t="str">
        <f t="shared" si="5"/>
        <v/>
      </c>
    </row>
    <row r="33" spans="1:10">
      <c r="A33" s="37">
        <v>22</v>
      </c>
      <c r="B33" s="6"/>
      <c r="C33" s="6"/>
      <c r="D33" s="216"/>
      <c r="E33" s="16" t="str">
        <f t="shared" si="0"/>
        <v/>
      </c>
      <c r="F33" s="58" t="str">
        <f t="shared" si="1"/>
        <v/>
      </c>
      <c r="G33" s="349" t="b">
        <f t="shared" si="2"/>
        <v>0</v>
      </c>
      <c r="H33" s="350">
        <f t="shared" si="3"/>
        <v>1</v>
      </c>
      <c r="I33" s="382" t="str">
        <f t="shared" si="4"/>
        <v/>
      </c>
      <c r="J33" s="382" t="str">
        <f t="shared" si="5"/>
        <v/>
      </c>
    </row>
    <row r="34" spans="1:10">
      <c r="A34" s="37">
        <v>23</v>
      </c>
      <c r="B34" s="6"/>
      <c r="C34" s="6"/>
      <c r="D34" s="216"/>
      <c r="E34" s="16" t="str">
        <f t="shared" si="0"/>
        <v/>
      </c>
      <c r="F34" s="58" t="str">
        <f t="shared" si="1"/>
        <v/>
      </c>
      <c r="G34" s="349" t="b">
        <f t="shared" si="2"/>
        <v>0</v>
      </c>
      <c r="H34" s="350">
        <f t="shared" si="3"/>
        <v>1</v>
      </c>
      <c r="I34" s="382" t="str">
        <f t="shared" si="4"/>
        <v/>
      </c>
      <c r="J34" s="382" t="str">
        <f t="shared" si="5"/>
        <v/>
      </c>
    </row>
    <row r="35" spans="1:10">
      <c r="A35" s="37">
        <v>24</v>
      </c>
      <c r="B35" s="6"/>
      <c r="C35" s="6"/>
      <c r="D35" s="216"/>
      <c r="E35" s="16" t="str">
        <f t="shared" si="0"/>
        <v/>
      </c>
      <c r="F35" s="58" t="str">
        <f t="shared" si="1"/>
        <v/>
      </c>
      <c r="G35" s="349" t="b">
        <f t="shared" si="2"/>
        <v>0</v>
      </c>
      <c r="H35" s="350">
        <f t="shared" si="3"/>
        <v>1</v>
      </c>
      <c r="I35" s="382" t="str">
        <f t="shared" si="4"/>
        <v/>
      </c>
      <c r="J35" s="382" t="str">
        <f t="shared" si="5"/>
        <v/>
      </c>
    </row>
    <row r="36" spans="1:10">
      <c r="A36" s="37">
        <v>25</v>
      </c>
      <c r="B36" s="6"/>
      <c r="C36" s="6"/>
      <c r="D36" s="216"/>
      <c r="E36" s="16" t="str">
        <f t="shared" si="0"/>
        <v/>
      </c>
      <c r="F36" s="58" t="str">
        <f t="shared" si="1"/>
        <v/>
      </c>
      <c r="G36" s="349" t="b">
        <f t="shared" si="2"/>
        <v>0</v>
      </c>
      <c r="H36" s="350">
        <f t="shared" si="3"/>
        <v>1</v>
      </c>
      <c r="I36" s="382" t="str">
        <f t="shared" si="4"/>
        <v/>
      </c>
      <c r="J36" s="382" t="str">
        <f t="shared" si="5"/>
        <v/>
      </c>
    </row>
    <row r="37" spans="1:10">
      <c r="A37" s="37">
        <v>26</v>
      </c>
      <c r="B37" s="6"/>
      <c r="C37" s="6"/>
      <c r="D37" s="216"/>
      <c r="E37" s="16" t="str">
        <f t="shared" si="0"/>
        <v/>
      </c>
      <c r="F37" s="58" t="str">
        <f t="shared" si="1"/>
        <v/>
      </c>
      <c r="G37" s="349" t="b">
        <f t="shared" si="2"/>
        <v>0</v>
      </c>
      <c r="H37" s="350">
        <f t="shared" si="3"/>
        <v>1</v>
      </c>
      <c r="I37" s="382" t="str">
        <f t="shared" si="4"/>
        <v/>
      </c>
      <c r="J37" s="382" t="str">
        <f t="shared" si="5"/>
        <v/>
      </c>
    </row>
    <row r="38" spans="1:10">
      <c r="A38" s="37">
        <v>27</v>
      </c>
      <c r="B38" s="6"/>
      <c r="C38" s="6"/>
      <c r="D38" s="216"/>
      <c r="E38" s="16" t="str">
        <f t="shared" si="0"/>
        <v/>
      </c>
      <c r="F38" s="58" t="str">
        <f t="shared" si="1"/>
        <v/>
      </c>
      <c r="G38" s="349" t="b">
        <f t="shared" si="2"/>
        <v>0</v>
      </c>
      <c r="H38" s="350">
        <f t="shared" si="3"/>
        <v>1</v>
      </c>
      <c r="I38" s="382" t="str">
        <f t="shared" si="4"/>
        <v/>
      </c>
      <c r="J38" s="382" t="str">
        <f t="shared" si="5"/>
        <v/>
      </c>
    </row>
    <row r="39" spans="1:10">
      <c r="A39" s="37">
        <v>28</v>
      </c>
      <c r="B39" s="6"/>
      <c r="C39" s="6"/>
      <c r="D39" s="216"/>
      <c r="E39" s="16" t="str">
        <f t="shared" si="0"/>
        <v/>
      </c>
      <c r="F39" s="58" t="str">
        <f t="shared" si="1"/>
        <v/>
      </c>
      <c r="G39" s="349" t="b">
        <f t="shared" si="2"/>
        <v>0</v>
      </c>
      <c r="H39" s="350">
        <f t="shared" si="3"/>
        <v>1</v>
      </c>
      <c r="I39" s="382" t="str">
        <f t="shared" si="4"/>
        <v/>
      </c>
      <c r="J39" s="382" t="str">
        <f t="shared" si="5"/>
        <v/>
      </c>
    </row>
    <row r="40" spans="1:10">
      <c r="A40" s="37">
        <v>29</v>
      </c>
      <c r="B40" s="6"/>
      <c r="C40" s="6"/>
      <c r="D40" s="216"/>
      <c r="E40" s="16" t="str">
        <f t="shared" si="0"/>
        <v/>
      </c>
      <c r="F40" s="58" t="str">
        <f t="shared" si="1"/>
        <v/>
      </c>
      <c r="G40" s="349" t="b">
        <f t="shared" si="2"/>
        <v>0</v>
      </c>
      <c r="H40" s="350">
        <f t="shared" si="3"/>
        <v>1</v>
      </c>
      <c r="I40" s="382" t="str">
        <f t="shared" si="4"/>
        <v/>
      </c>
      <c r="J40" s="382" t="str">
        <f t="shared" si="5"/>
        <v/>
      </c>
    </row>
    <row r="41" spans="1:10">
      <c r="A41" s="37">
        <v>30</v>
      </c>
      <c r="B41" s="6"/>
      <c r="C41" s="6"/>
      <c r="D41" s="216"/>
      <c r="E41" s="16" t="str">
        <f t="shared" si="0"/>
        <v/>
      </c>
      <c r="F41" s="58" t="str">
        <f t="shared" si="1"/>
        <v/>
      </c>
      <c r="G41" s="349" t="b">
        <f t="shared" si="2"/>
        <v>0</v>
      </c>
      <c r="H41" s="350">
        <f t="shared" si="3"/>
        <v>1</v>
      </c>
      <c r="I41" s="382" t="str">
        <f t="shared" si="4"/>
        <v/>
      </c>
      <c r="J41" s="382" t="str">
        <f t="shared" si="5"/>
        <v/>
      </c>
    </row>
    <row r="42" spans="1:10">
      <c r="A42" s="37">
        <v>31</v>
      </c>
      <c r="B42" s="6"/>
      <c r="C42" s="6"/>
      <c r="D42" s="216"/>
      <c r="E42" s="16" t="str">
        <f t="shared" si="0"/>
        <v/>
      </c>
      <c r="F42" s="58" t="str">
        <f t="shared" si="1"/>
        <v/>
      </c>
      <c r="G42" s="349" t="b">
        <f t="shared" si="2"/>
        <v>0</v>
      </c>
      <c r="H42" s="350">
        <f t="shared" si="3"/>
        <v>1</v>
      </c>
      <c r="I42" s="382" t="str">
        <f t="shared" si="4"/>
        <v/>
      </c>
      <c r="J42" s="382" t="str">
        <f t="shared" si="5"/>
        <v/>
      </c>
    </row>
    <row r="43" spans="1:10">
      <c r="A43" s="37">
        <v>32</v>
      </c>
      <c r="B43" s="6"/>
      <c r="C43" s="6"/>
      <c r="D43" s="216"/>
      <c r="E43" s="16" t="str">
        <f t="shared" si="0"/>
        <v/>
      </c>
      <c r="F43" s="58" t="str">
        <f t="shared" si="1"/>
        <v/>
      </c>
      <c r="G43" s="349" t="b">
        <f t="shared" si="2"/>
        <v>0</v>
      </c>
      <c r="H43" s="350">
        <f t="shared" si="3"/>
        <v>1</v>
      </c>
      <c r="I43" s="382" t="str">
        <f t="shared" si="4"/>
        <v/>
      </c>
      <c r="J43" s="382" t="str">
        <f t="shared" si="5"/>
        <v/>
      </c>
    </row>
    <row r="44" spans="1:10">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c r="A45" s="37">
        <v>34</v>
      </c>
      <c r="B45" s="6"/>
      <c r="C45" s="6"/>
      <c r="D45" s="216"/>
      <c r="E45" s="16" t="str">
        <f t="shared" si="0"/>
        <v/>
      </c>
      <c r="F45" s="58" t="str">
        <f t="shared" si="6"/>
        <v/>
      </c>
      <c r="G45" s="349" t="b">
        <f t="shared" si="2"/>
        <v>0</v>
      </c>
      <c r="H45" s="350">
        <f t="shared" si="7"/>
        <v>1</v>
      </c>
      <c r="I45" s="382" t="str">
        <f t="shared" si="4"/>
        <v/>
      </c>
      <c r="J45" s="382" t="str">
        <f t="shared" si="5"/>
        <v/>
      </c>
    </row>
    <row r="46" spans="1:10">
      <c r="A46" s="37">
        <v>35</v>
      </c>
      <c r="B46" s="6"/>
      <c r="C46" s="6"/>
      <c r="D46" s="216"/>
      <c r="E46" s="16" t="str">
        <f t="shared" si="0"/>
        <v/>
      </c>
      <c r="F46" s="58" t="str">
        <f t="shared" si="6"/>
        <v/>
      </c>
      <c r="G46" s="349" t="b">
        <f t="shared" si="2"/>
        <v>0</v>
      </c>
      <c r="H46" s="350">
        <f t="shared" si="7"/>
        <v>1</v>
      </c>
      <c r="I46" s="382" t="str">
        <f t="shared" si="4"/>
        <v/>
      </c>
      <c r="J46" s="382" t="str">
        <f t="shared" si="5"/>
        <v/>
      </c>
    </row>
    <row r="47" spans="1:10">
      <c r="A47" s="37">
        <v>36</v>
      </c>
      <c r="B47" s="6"/>
      <c r="C47" s="6"/>
      <c r="D47" s="216"/>
      <c r="E47" s="16" t="str">
        <f t="shared" si="0"/>
        <v/>
      </c>
      <c r="F47" s="58" t="str">
        <f t="shared" si="6"/>
        <v/>
      </c>
      <c r="G47" s="349" t="b">
        <f t="shared" si="2"/>
        <v>0</v>
      </c>
      <c r="H47" s="350">
        <f t="shared" si="7"/>
        <v>1</v>
      </c>
      <c r="I47" s="382" t="str">
        <f t="shared" si="4"/>
        <v/>
      </c>
      <c r="J47" s="382" t="str">
        <f t="shared" si="5"/>
        <v/>
      </c>
    </row>
    <row r="48" spans="1:10">
      <c r="A48" s="37">
        <v>37</v>
      </c>
      <c r="B48" s="6"/>
      <c r="C48" s="6"/>
      <c r="D48" s="216"/>
      <c r="E48" s="16" t="str">
        <f t="shared" si="0"/>
        <v/>
      </c>
      <c r="F48" s="58" t="str">
        <f t="shared" si="6"/>
        <v/>
      </c>
      <c r="G48" s="349" t="b">
        <f t="shared" si="2"/>
        <v>0</v>
      </c>
      <c r="H48" s="350">
        <f t="shared" si="7"/>
        <v>1</v>
      </c>
      <c r="I48" s="382" t="str">
        <f t="shared" si="4"/>
        <v/>
      </c>
      <c r="J48" s="382" t="str">
        <f t="shared" si="5"/>
        <v/>
      </c>
    </row>
    <row r="49" spans="1:10">
      <c r="A49" s="37">
        <v>38</v>
      </c>
      <c r="B49" s="6"/>
      <c r="C49" s="6"/>
      <c r="D49" s="216"/>
      <c r="E49" s="16" t="str">
        <f t="shared" si="0"/>
        <v/>
      </c>
      <c r="F49" s="58" t="str">
        <f t="shared" si="6"/>
        <v/>
      </c>
      <c r="G49" s="349" t="b">
        <f t="shared" si="2"/>
        <v>0</v>
      </c>
      <c r="H49" s="350">
        <f t="shared" si="7"/>
        <v>1</v>
      </c>
      <c r="I49" s="382" t="str">
        <f t="shared" si="4"/>
        <v/>
      </c>
      <c r="J49" s="382" t="str">
        <f t="shared" si="5"/>
        <v/>
      </c>
    </row>
    <row r="50" spans="1:10">
      <c r="A50" s="37">
        <v>39</v>
      </c>
      <c r="B50" s="6"/>
      <c r="C50" s="6"/>
      <c r="D50" s="216"/>
      <c r="E50" s="16" t="str">
        <f t="shared" si="0"/>
        <v/>
      </c>
      <c r="F50" s="58" t="str">
        <f t="shared" si="6"/>
        <v/>
      </c>
      <c r="G50" s="349" t="b">
        <f t="shared" si="2"/>
        <v>0</v>
      </c>
      <c r="H50" s="350">
        <f t="shared" si="7"/>
        <v>1</v>
      </c>
      <c r="I50" s="382" t="str">
        <f t="shared" si="4"/>
        <v/>
      </c>
      <c r="J50" s="382" t="str">
        <f t="shared" si="5"/>
        <v/>
      </c>
    </row>
    <row r="51" spans="1:10">
      <c r="A51" s="37">
        <v>40</v>
      </c>
      <c r="B51" s="6"/>
      <c r="C51" s="6"/>
      <c r="D51" s="216"/>
      <c r="E51" s="16" t="str">
        <f t="shared" si="0"/>
        <v/>
      </c>
      <c r="F51" s="58" t="str">
        <f t="shared" si="6"/>
        <v/>
      </c>
      <c r="G51" s="349" t="b">
        <f t="shared" si="2"/>
        <v>0</v>
      </c>
      <c r="H51" s="350">
        <f t="shared" si="7"/>
        <v>1</v>
      </c>
      <c r="I51" s="382" t="str">
        <f t="shared" si="4"/>
        <v/>
      </c>
      <c r="J51" s="382" t="str">
        <f t="shared" si="5"/>
        <v/>
      </c>
    </row>
    <row r="52" spans="1:10">
      <c r="A52" s="37">
        <v>41</v>
      </c>
      <c r="B52" s="6"/>
      <c r="C52" s="6"/>
      <c r="D52" s="216"/>
      <c r="E52" s="16" t="str">
        <f t="shared" si="0"/>
        <v/>
      </c>
      <c r="F52" s="58" t="str">
        <f t="shared" si="6"/>
        <v/>
      </c>
      <c r="G52" s="349" t="b">
        <f t="shared" si="2"/>
        <v>0</v>
      </c>
      <c r="H52" s="350">
        <f t="shared" si="7"/>
        <v>1</v>
      </c>
      <c r="I52" s="382" t="str">
        <f t="shared" si="4"/>
        <v/>
      </c>
      <c r="J52" s="382" t="str">
        <f t="shared" si="5"/>
        <v/>
      </c>
    </row>
    <row r="53" spans="1:10">
      <c r="A53" s="37">
        <v>42</v>
      </c>
      <c r="B53" s="6"/>
      <c r="C53" s="6"/>
      <c r="D53" s="216"/>
      <c r="E53" s="16" t="str">
        <f t="shared" si="0"/>
        <v/>
      </c>
      <c r="F53" s="58" t="str">
        <f t="shared" si="6"/>
        <v/>
      </c>
      <c r="G53" s="349" t="b">
        <f t="shared" si="2"/>
        <v>0</v>
      </c>
      <c r="H53" s="350">
        <f t="shared" si="7"/>
        <v>1</v>
      </c>
      <c r="I53" s="382" t="str">
        <f t="shared" si="4"/>
        <v/>
      </c>
      <c r="J53" s="382" t="str">
        <f t="shared" si="5"/>
        <v/>
      </c>
    </row>
    <row r="54" spans="1:10">
      <c r="A54" s="37">
        <v>43</v>
      </c>
      <c r="B54" s="6"/>
      <c r="C54" s="6"/>
      <c r="D54" s="216"/>
      <c r="E54" s="16" t="str">
        <f t="shared" si="0"/>
        <v/>
      </c>
      <c r="F54" s="58" t="str">
        <f t="shared" si="6"/>
        <v/>
      </c>
      <c r="G54" s="349" t="b">
        <f t="shared" si="2"/>
        <v>0</v>
      </c>
      <c r="H54" s="350">
        <f t="shared" si="7"/>
        <v>1</v>
      </c>
      <c r="I54" s="382" t="str">
        <f t="shared" si="4"/>
        <v/>
      </c>
      <c r="J54" s="382" t="str">
        <f t="shared" si="5"/>
        <v/>
      </c>
    </row>
    <row r="55" spans="1:10">
      <c r="A55" s="37">
        <v>44</v>
      </c>
      <c r="B55" s="6"/>
      <c r="C55" s="6"/>
      <c r="D55" s="216"/>
      <c r="E55" s="16" t="str">
        <f t="shared" si="0"/>
        <v/>
      </c>
      <c r="F55" s="58" t="str">
        <f t="shared" si="6"/>
        <v/>
      </c>
      <c r="G55" s="349" t="b">
        <f t="shared" si="2"/>
        <v>0</v>
      </c>
      <c r="H55" s="350">
        <f t="shared" si="7"/>
        <v>1</v>
      </c>
      <c r="I55" s="382" t="str">
        <f t="shared" si="4"/>
        <v/>
      </c>
      <c r="J55" s="382" t="str">
        <f t="shared" si="5"/>
        <v/>
      </c>
    </row>
    <row r="56" spans="1:10">
      <c r="A56" s="37">
        <v>45</v>
      </c>
      <c r="B56" s="6"/>
      <c r="C56" s="6"/>
      <c r="D56" s="216"/>
      <c r="E56" s="16" t="str">
        <f t="shared" si="0"/>
        <v/>
      </c>
      <c r="F56" s="58" t="str">
        <f t="shared" si="6"/>
        <v/>
      </c>
      <c r="G56" s="349" t="b">
        <f t="shared" si="2"/>
        <v>0</v>
      </c>
      <c r="H56" s="350">
        <f t="shared" si="7"/>
        <v>1</v>
      </c>
      <c r="I56" s="382" t="str">
        <f t="shared" si="4"/>
        <v/>
      </c>
      <c r="J56" s="382" t="str">
        <f t="shared" si="5"/>
        <v/>
      </c>
    </row>
    <row r="57" spans="1:10">
      <c r="A57" s="37">
        <v>46</v>
      </c>
      <c r="B57" s="6"/>
      <c r="C57" s="6"/>
      <c r="D57" s="216"/>
      <c r="E57" s="16" t="str">
        <f t="shared" si="0"/>
        <v/>
      </c>
      <c r="F57" s="58" t="str">
        <f t="shared" si="6"/>
        <v/>
      </c>
      <c r="G57" s="349" t="b">
        <f t="shared" si="2"/>
        <v>0</v>
      </c>
      <c r="H57" s="350">
        <f t="shared" si="7"/>
        <v>1</v>
      </c>
      <c r="I57" s="382" t="str">
        <f t="shared" si="4"/>
        <v/>
      </c>
      <c r="J57" s="382" t="str">
        <f t="shared" si="5"/>
        <v/>
      </c>
    </row>
    <row r="58" spans="1:10">
      <c r="A58" s="37">
        <v>47</v>
      </c>
      <c r="B58" s="6"/>
      <c r="C58" s="6"/>
      <c r="D58" s="216"/>
      <c r="E58" s="16" t="str">
        <f t="shared" si="0"/>
        <v/>
      </c>
      <c r="F58" s="58" t="str">
        <f t="shared" si="6"/>
        <v/>
      </c>
      <c r="G58" s="349" t="b">
        <f t="shared" si="2"/>
        <v>0</v>
      </c>
      <c r="H58" s="350">
        <f t="shared" si="7"/>
        <v>1</v>
      </c>
      <c r="I58" s="382" t="str">
        <f t="shared" si="4"/>
        <v/>
      </c>
      <c r="J58" s="382" t="str">
        <f t="shared" si="5"/>
        <v/>
      </c>
    </row>
    <row r="59" spans="1:10">
      <c r="A59" s="37">
        <v>48</v>
      </c>
      <c r="B59" s="6"/>
      <c r="C59" s="6"/>
      <c r="D59" s="216"/>
      <c r="E59" s="16" t="str">
        <f t="shared" si="0"/>
        <v/>
      </c>
      <c r="F59" s="58" t="str">
        <f t="shared" si="6"/>
        <v/>
      </c>
      <c r="G59" s="349" t="b">
        <f t="shared" si="2"/>
        <v>0</v>
      </c>
      <c r="H59" s="350">
        <f t="shared" si="7"/>
        <v>1</v>
      </c>
      <c r="I59" s="382" t="str">
        <f t="shared" si="4"/>
        <v/>
      </c>
      <c r="J59" s="382" t="str">
        <f t="shared" si="5"/>
        <v/>
      </c>
    </row>
    <row r="60" spans="1:10">
      <c r="A60" s="37">
        <v>49</v>
      </c>
      <c r="B60" s="6"/>
      <c r="C60" s="6"/>
      <c r="D60" s="216"/>
      <c r="E60" s="16" t="str">
        <f t="shared" si="0"/>
        <v/>
      </c>
      <c r="F60" s="58" t="str">
        <f t="shared" si="6"/>
        <v/>
      </c>
      <c r="G60" s="349" t="b">
        <f t="shared" si="2"/>
        <v>0</v>
      </c>
      <c r="H60" s="350">
        <f t="shared" si="7"/>
        <v>1</v>
      </c>
      <c r="I60" s="382" t="str">
        <f t="shared" si="4"/>
        <v/>
      </c>
      <c r="J60" s="382" t="str">
        <f t="shared" si="5"/>
        <v/>
      </c>
    </row>
    <row r="61" spans="1:10">
      <c r="A61" s="37">
        <v>50</v>
      </c>
      <c r="B61" s="6"/>
      <c r="C61" s="6"/>
      <c r="D61" s="216"/>
      <c r="E61" s="16" t="str">
        <f t="shared" si="0"/>
        <v/>
      </c>
      <c r="F61" s="58" t="str">
        <f t="shared" si="6"/>
        <v/>
      </c>
      <c r="G61" s="349" t="b">
        <f t="shared" si="2"/>
        <v>0</v>
      </c>
      <c r="H61" s="350">
        <f t="shared" si="7"/>
        <v>1</v>
      </c>
      <c r="I61" s="382" t="str">
        <f t="shared" si="4"/>
        <v/>
      </c>
      <c r="J61" s="382" t="str">
        <f t="shared" si="5"/>
        <v/>
      </c>
    </row>
    <row r="62" spans="1:10">
      <c r="A62" s="37">
        <v>51</v>
      </c>
      <c r="B62" s="6"/>
      <c r="C62" s="6"/>
      <c r="D62" s="216"/>
      <c r="E62" s="16" t="str">
        <f t="shared" si="0"/>
        <v/>
      </c>
      <c r="F62" s="58" t="str">
        <f t="shared" si="6"/>
        <v/>
      </c>
      <c r="G62" s="349" t="b">
        <f t="shared" si="2"/>
        <v>0</v>
      </c>
      <c r="H62" s="350">
        <f t="shared" si="7"/>
        <v>1</v>
      </c>
      <c r="I62" s="382" t="str">
        <f t="shared" si="4"/>
        <v/>
      </c>
      <c r="J62" s="382" t="str">
        <f t="shared" si="5"/>
        <v/>
      </c>
    </row>
    <row r="63" spans="1:10">
      <c r="A63" s="37">
        <v>52</v>
      </c>
      <c r="B63" s="6"/>
      <c r="C63" s="6"/>
      <c r="D63" s="216"/>
      <c r="E63" s="16" t="str">
        <f t="shared" si="0"/>
        <v/>
      </c>
      <c r="F63" s="58" t="str">
        <f t="shared" si="6"/>
        <v/>
      </c>
      <c r="G63" s="349" t="b">
        <f t="shared" si="2"/>
        <v>0</v>
      </c>
      <c r="H63" s="350">
        <f t="shared" si="7"/>
        <v>1</v>
      </c>
      <c r="I63" s="382" t="str">
        <f t="shared" si="4"/>
        <v/>
      </c>
      <c r="J63" s="382" t="str">
        <f t="shared" si="5"/>
        <v/>
      </c>
    </row>
    <row r="64" spans="1:10">
      <c r="A64" s="37">
        <v>53</v>
      </c>
      <c r="B64" s="6"/>
      <c r="C64" s="6"/>
      <c r="D64" s="216"/>
      <c r="E64" s="16" t="str">
        <f t="shared" si="0"/>
        <v/>
      </c>
      <c r="F64" s="58" t="str">
        <f t="shared" si="6"/>
        <v/>
      </c>
      <c r="G64" s="349" t="b">
        <f t="shared" si="2"/>
        <v>0</v>
      </c>
      <c r="H64" s="350">
        <f t="shared" si="7"/>
        <v>1</v>
      </c>
      <c r="I64" s="382" t="str">
        <f t="shared" si="4"/>
        <v/>
      </c>
      <c r="J64" s="382" t="str">
        <f t="shared" si="5"/>
        <v/>
      </c>
    </row>
    <row r="65" spans="1:10">
      <c r="A65" s="37">
        <v>54</v>
      </c>
      <c r="B65" s="6"/>
      <c r="C65" s="6"/>
      <c r="D65" s="216"/>
      <c r="E65" s="16" t="str">
        <f t="shared" si="0"/>
        <v/>
      </c>
      <c r="F65" s="58" t="str">
        <f t="shared" si="6"/>
        <v/>
      </c>
      <c r="G65" s="349" t="b">
        <f t="shared" si="2"/>
        <v>0</v>
      </c>
      <c r="H65" s="350">
        <f t="shared" si="7"/>
        <v>1</v>
      </c>
      <c r="I65" s="382" t="str">
        <f t="shared" si="4"/>
        <v/>
      </c>
      <c r="J65" s="382" t="str">
        <f t="shared" si="5"/>
        <v/>
      </c>
    </row>
    <row r="66" spans="1:10">
      <c r="A66" s="37">
        <v>55</v>
      </c>
      <c r="B66" s="6"/>
      <c r="C66" s="6"/>
      <c r="D66" s="216"/>
      <c r="E66" s="16" t="str">
        <f t="shared" si="0"/>
        <v/>
      </c>
      <c r="F66" s="58" t="str">
        <f t="shared" si="6"/>
        <v/>
      </c>
      <c r="G66" s="349" t="b">
        <f t="shared" si="2"/>
        <v>0</v>
      </c>
      <c r="H66" s="350">
        <f t="shared" si="7"/>
        <v>1</v>
      </c>
      <c r="I66" s="382" t="str">
        <f t="shared" si="4"/>
        <v/>
      </c>
      <c r="J66" s="382" t="str">
        <f t="shared" si="5"/>
        <v/>
      </c>
    </row>
    <row r="67" spans="1:10">
      <c r="A67" s="37">
        <v>56</v>
      </c>
      <c r="B67" s="6"/>
      <c r="C67" s="6"/>
      <c r="D67" s="216"/>
      <c r="E67" s="16" t="str">
        <f t="shared" si="0"/>
        <v/>
      </c>
      <c r="F67" s="58" t="str">
        <f t="shared" si="6"/>
        <v/>
      </c>
      <c r="G67" s="349" t="b">
        <f t="shared" si="2"/>
        <v>0</v>
      </c>
      <c r="H67" s="350">
        <f t="shared" si="7"/>
        <v>1</v>
      </c>
      <c r="I67" s="382" t="str">
        <f t="shared" si="4"/>
        <v/>
      </c>
      <c r="J67" s="382" t="str">
        <f t="shared" si="5"/>
        <v/>
      </c>
    </row>
    <row r="68" spans="1:10">
      <c r="A68" s="37">
        <v>57</v>
      </c>
      <c r="B68" s="6"/>
      <c r="C68" s="6"/>
      <c r="D68" s="216"/>
      <c r="E68" s="16" t="str">
        <f t="shared" si="0"/>
        <v/>
      </c>
      <c r="F68" s="58" t="str">
        <f t="shared" si="6"/>
        <v/>
      </c>
      <c r="G68" s="349" t="b">
        <f t="shared" si="2"/>
        <v>0</v>
      </c>
      <c r="H68" s="350">
        <f t="shared" si="7"/>
        <v>1</v>
      </c>
      <c r="I68" s="382" t="str">
        <f t="shared" si="4"/>
        <v/>
      </c>
      <c r="J68" s="382" t="str">
        <f t="shared" si="5"/>
        <v/>
      </c>
    </row>
    <row r="69" spans="1:10">
      <c r="A69" s="37">
        <v>58</v>
      </c>
      <c r="B69" s="6"/>
      <c r="C69" s="6"/>
      <c r="D69" s="216"/>
      <c r="E69" s="16" t="str">
        <f t="shared" si="0"/>
        <v/>
      </c>
      <c r="F69" s="58" t="str">
        <f t="shared" si="6"/>
        <v/>
      </c>
      <c r="G69" s="349" t="b">
        <f t="shared" si="2"/>
        <v>0</v>
      </c>
      <c r="H69" s="350">
        <f t="shared" si="7"/>
        <v>1</v>
      </c>
      <c r="I69" s="382" t="str">
        <f t="shared" si="4"/>
        <v/>
      </c>
      <c r="J69" s="382" t="str">
        <f t="shared" si="5"/>
        <v/>
      </c>
    </row>
    <row r="70" spans="1:10">
      <c r="A70" s="37">
        <v>59</v>
      </c>
      <c r="B70" s="6"/>
      <c r="C70" s="6"/>
      <c r="D70" s="216"/>
      <c r="E70" s="16" t="str">
        <f t="shared" si="0"/>
        <v/>
      </c>
      <c r="F70" s="58" t="str">
        <f t="shared" si="6"/>
        <v/>
      </c>
      <c r="G70" s="349" t="b">
        <f t="shared" si="2"/>
        <v>0</v>
      </c>
      <c r="H70" s="350">
        <f t="shared" si="7"/>
        <v>1</v>
      </c>
      <c r="I70" s="382" t="str">
        <f t="shared" si="4"/>
        <v/>
      </c>
      <c r="J70" s="382" t="str">
        <f t="shared" si="5"/>
        <v/>
      </c>
    </row>
    <row r="71" spans="1:10">
      <c r="A71" s="37">
        <v>60</v>
      </c>
      <c r="B71" s="6"/>
      <c r="C71" s="6"/>
      <c r="D71" s="216"/>
      <c r="E71" s="16" t="str">
        <f t="shared" si="0"/>
        <v/>
      </c>
      <c r="F71" s="58" t="str">
        <f t="shared" si="6"/>
        <v/>
      </c>
      <c r="G71" s="349" t="b">
        <f t="shared" si="2"/>
        <v>0</v>
      </c>
      <c r="H71" s="350">
        <f t="shared" si="7"/>
        <v>1</v>
      </c>
      <c r="I71" s="382" t="str">
        <f t="shared" si="4"/>
        <v/>
      </c>
      <c r="J71" s="382" t="str">
        <f t="shared" si="5"/>
        <v/>
      </c>
    </row>
    <row r="72" spans="1:10">
      <c r="A72" s="37">
        <v>61</v>
      </c>
      <c r="B72" s="6"/>
      <c r="C72" s="6"/>
      <c r="D72" s="216"/>
      <c r="E72" s="16" t="str">
        <f t="shared" si="0"/>
        <v/>
      </c>
      <c r="F72" s="58" t="str">
        <f t="shared" si="6"/>
        <v/>
      </c>
      <c r="G72" s="349" t="b">
        <f t="shared" si="2"/>
        <v>0</v>
      </c>
      <c r="H72" s="350">
        <f t="shared" si="7"/>
        <v>1</v>
      </c>
      <c r="I72" s="382" t="str">
        <f t="shared" si="4"/>
        <v/>
      </c>
      <c r="J72" s="382" t="str">
        <f t="shared" si="5"/>
        <v/>
      </c>
    </row>
    <row r="73" spans="1:10">
      <c r="A73" s="37">
        <v>62</v>
      </c>
      <c r="B73" s="6"/>
      <c r="C73" s="6"/>
      <c r="D73" s="216"/>
      <c r="E73" s="16" t="str">
        <f t="shared" si="0"/>
        <v/>
      </c>
      <c r="F73" s="58" t="str">
        <f t="shared" si="6"/>
        <v/>
      </c>
      <c r="G73" s="349" t="b">
        <f t="shared" si="2"/>
        <v>0</v>
      </c>
      <c r="H73" s="350">
        <f t="shared" si="7"/>
        <v>1</v>
      </c>
      <c r="I73" s="382" t="str">
        <f t="shared" si="4"/>
        <v/>
      </c>
      <c r="J73" s="382" t="str">
        <f t="shared" si="5"/>
        <v/>
      </c>
    </row>
    <row r="74" spans="1:10">
      <c r="A74" s="37">
        <v>63</v>
      </c>
      <c r="B74" s="6"/>
      <c r="C74" s="6"/>
      <c r="D74" s="216"/>
      <c r="E74" s="16" t="str">
        <f t="shared" si="0"/>
        <v/>
      </c>
      <c r="F74" s="58" t="str">
        <f t="shared" si="6"/>
        <v/>
      </c>
      <c r="G74" s="349" t="b">
        <f t="shared" si="2"/>
        <v>0</v>
      </c>
      <c r="H74" s="350">
        <f t="shared" si="7"/>
        <v>1</v>
      </c>
      <c r="I74" s="382" t="str">
        <f t="shared" si="4"/>
        <v/>
      </c>
      <c r="J74" s="382" t="str">
        <f t="shared" si="5"/>
        <v/>
      </c>
    </row>
    <row r="75" spans="1:10">
      <c r="A75" s="37">
        <v>64</v>
      </c>
      <c r="B75" s="6"/>
      <c r="C75" s="6"/>
      <c r="D75" s="216"/>
      <c r="E75" s="16" t="str">
        <f t="shared" si="0"/>
        <v/>
      </c>
      <c r="F75" s="58" t="str">
        <f t="shared" si="6"/>
        <v/>
      </c>
      <c r="G75" s="349" t="b">
        <f t="shared" si="2"/>
        <v>0</v>
      </c>
      <c r="H75" s="350">
        <f t="shared" si="7"/>
        <v>1</v>
      </c>
      <c r="I75" s="382" t="str">
        <f t="shared" si="4"/>
        <v/>
      </c>
      <c r="J75" s="382" t="str">
        <f t="shared" si="5"/>
        <v/>
      </c>
    </row>
    <row r="76" spans="1:10">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c r="A111" s="143">
        <v>100</v>
      </c>
      <c r="B111" s="144"/>
      <c r="C111" s="144"/>
      <c r="D111" s="146"/>
      <c r="E111" s="16" t="str">
        <f t="shared" si="8"/>
        <v/>
      </c>
      <c r="I111" s="382" t="str">
        <f t="shared" si="12"/>
        <v/>
      </c>
      <c r="J111" s="382" t="str">
        <f t="shared" si="13"/>
        <v/>
      </c>
    </row>
    <row r="112" spans="1:10">
      <c r="A112" s="143">
        <v>101</v>
      </c>
      <c r="B112" s="144"/>
      <c r="C112" s="144"/>
      <c r="D112" s="146"/>
      <c r="E112" s="16" t="str">
        <f t="shared" si="8"/>
        <v/>
      </c>
      <c r="I112" s="382" t="str">
        <f t="shared" si="12"/>
        <v/>
      </c>
      <c r="J112" s="382" t="str">
        <f t="shared" si="13"/>
        <v/>
      </c>
    </row>
    <row r="113" spans="1:17">
      <c r="A113" s="143">
        <v>102</v>
      </c>
      <c r="B113" s="144"/>
      <c r="C113" s="144"/>
      <c r="D113" s="146"/>
      <c r="E113" s="16" t="str">
        <f t="shared" si="8"/>
        <v/>
      </c>
      <c r="I113" s="382" t="str">
        <f t="shared" si="12"/>
        <v/>
      </c>
      <c r="J113" s="382" t="str">
        <f t="shared" si="13"/>
        <v/>
      </c>
    </row>
    <row r="114" spans="1:17">
      <c r="A114" s="143">
        <v>103</v>
      </c>
      <c r="B114" s="144"/>
      <c r="C114" s="144"/>
      <c r="D114" s="146"/>
      <c r="E114" s="16" t="str">
        <f t="shared" si="8"/>
        <v/>
      </c>
      <c r="I114" s="382" t="str">
        <f t="shared" si="12"/>
        <v/>
      </c>
      <c r="J114" s="382" t="str">
        <f t="shared" si="13"/>
        <v/>
      </c>
    </row>
    <row r="115" spans="1:17" s="70" customFormat="1">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1BzUO7sphr9mdobDeU88CvlLgRhjlvdZuAu2zjLhOgKeRpSiwFvkYLpeNnyv2D1gGSu3DUDuMHVWNY5g0gYzg==" saltValue="gkIpO2toQ/HT9xNoYWXOqA=="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C12" sqref="C12"/>
    </sheetView>
  </sheetViews>
  <sheetFormatPr defaultColWidth="9.08984375" defaultRowHeight="15.5"/>
  <cols>
    <col min="1" max="1" width="5.6328125" style="60" customWidth="1"/>
    <col min="2" max="2" width="68.6328125" style="64" customWidth="1"/>
    <col min="3" max="3" width="10.6328125" style="69" customWidth="1"/>
    <col min="4" max="4" width="17.6328125" style="64" customWidth="1"/>
    <col min="5" max="5" width="10.6328125" style="70" hidden="1" customWidth="1"/>
    <col min="6" max="6" width="9.08984375" style="71" hidden="1" customWidth="1"/>
    <col min="7" max="7" width="9.08984375" style="64" hidden="1" customWidth="1"/>
    <col min="8" max="17" width="9.08984375" style="64" customWidth="1"/>
    <col min="18" max="16384" width="9.0898437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Arhitectură și Urbanism</v>
      </c>
      <c r="C2" s="61"/>
      <c r="D2" s="63"/>
      <c r="E2" s="62"/>
      <c r="F2" s="289"/>
    </row>
    <row r="3" spans="1:7" s="60" customFormat="1">
      <c r="A3" s="151" t="str">
        <f>IF(ISBLANK(departament),"","Departamentul " &amp; departament)</f>
        <v>Departamentul Arhitectură</v>
      </c>
      <c r="C3" s="61"/>
      <c r="D3" s="63"/>
      <c r="E3" s="62"/>
      <c r="F3" s="289"/>
    </row>
    <row r="4" spans="1:7">
      <c r="A4" s="554" t="s">
        <v>838</v>
      </c>
      <c r="B4" s="554"/>
      <c r="C4" s="554"/>
      <c r="D4" s="554"/>
      <c r="E4" s="554"/>
      <c r="F4" s="554"/>
    </row>
    <row r="5" spans="1:7">
      <c r="A5" s="554" t="s">
        <v>881</v>
      </c>
      <c r="B5" s="554"/>
      <c r="C5" s="554"/>
      <c r="D5" s="554"/>
      <c r="E5" s="226"/>
    </row>
    <row r="6" spans="1:7" ht="13.5" customHeight="1">
      <c r="C6" s="64"/>
      <c r="D6" s="299" t="str">
        <f>CONCATENATE(functie," ",nume_candidat)</f>
        <v>Șef de lucrări Cristina-Maria POVIAN</v>
      </c>
    </row>
    <row r="7" spans="1:7" ht="18.75" customHeight="1">
      <c r="A7" s="552" t="s">
        <v>338</v>
      </c>
      <c r="B7" s="552" t="s">
        <v>882</v>
      </c>
      <c r="C7" s="562" t="s">
        <v>2</v>
      </c>
      <c r="D7" s="552" t="s">
        <v>544</v>
      </c>
      <c r="E7" s="552" t="s">
        <v>4</v>
      </c>
      <c r="F7" s="573" t="s">
        <v>541</v>
      </c>
      <c r="G7" s="559" t="s">
        <v>551</v>
      </c>
    </row>
    <row r="8" spans="1:7" ht="18.75" customHeight="1">
      <c r="A8" s="569"/>
      <c r="B8" s="569"/>
      <c r="C8" s="563"/>
      <c r="D8" s="569"/>
      <c r="E8" s="569"/>
      <c r="F8" s="574"/>
      <c r="G8" s="559"/>
    </row>
    <row r="9" spans="1:7" ht="18.75" customHeight="1">
      <c r="A9" s="569"/>
      <c r="B9" s="569"/>
      <c r="C9" s="563"/>
      <c r="D9" s="553"/>
      <c r="E9" s="553"/>
      <c r="F9" s="574"/>
      <c r="G9" s="559"/>
    </row>
    <row r="10" spans="1:7" ht="18.75" customHeight="1">
      <c r="A10" s="553"/>
      <c r="B10" s="553"/>
      <c r="C10" s="564"/>
      <c r="D10" s="300" t="str">
        <f>CONCATENATE("ultimii ",durata_evaluare," ani")</f>
        <v>ultimii 5 ani</v>
      </c>
      <c r="E10" s="300" t="str">
        <f>CONCATENATE("ultimii                                  ",durata_evaluare," ani")</f>
        <v>ultimii                                  5 ani</v>
      </c>
      <c r="F10" s="575"/>
      <c r="G10" s="559"/>
    </row>
    <row r="11" spans="1:7">
      <c r="A11" s="88"/>
      <c r="B11" s="65"/>
      <c r="C11" s="30"/>
      <c r="D11" s="149">
        <f>SUMIF(D12:D1012,"&gt;0")</f>
        <v>0</v>
      </c>
      <c r="E11" s="75">
        <f>SUMIF(E12:E1110,"&gt;0")</f>
        <v>0</v>
      </c>
      <c r="F11" s="298"/>
    </row>
    <row r="12" spans="1:7">
      <c r="A12" s="37">
        <v>1</v>
      </c>
      <c r="B12" s="7"/>
      <c r="C12" s="505"/>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c r="A13" s="37">
        <v>2</v>
      </c>
      <c r="B13" s="7"/>
      <c r="C13" s="505"/>
      <c r="D13" s="150" t="str">
        <f t="shared" si="0"/>
        <v/>
      </c>
      <c r="E13" s="76" t="str">
        <f t="shared" si="1"/>
        <v/>
      </c>
      <c r="F13" s="72" t="b">
        <f t="shared" si="2"/>
        <v>0</v>
      </c>
      <c r="G13" s="73">
        <f t="shared" si="3"/>
        <v>1</v>
      </c>
    </row>
    <row r="14" spans="1:7">
      <c r="A14" s="37">
        <v>3</v>
      </c>
      <c r="B14" s="7"/>
      <c r="C14" s="505"/>
      <c r="D14" s="150" t="str">
        <f t="shared" si="0"/>
        <v/>
      </c>
      <c r="E14" s="76" t="str">
        <f t="shared" si="1"/>
        <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H+TJRxX9o5mjBX88QOKdhr3aSpjZ3wb/jSrJeUs28+i5gIUpnVe8h4ETkblQzaJjxYdaLT1NV7N8cyvdw3+CFw==" saltValue="Jev/5a/97ak7dq/5CiyMO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D15" sqref="D15"/>
    </sheetView>
  </sheetViews>
  <sheetFormatPr defaultColWidth="9.08984375" defaultRowHeight="15.5"/>
  <cols>
    <col min="1" max="1" width="5.6328125" style="60" customWidth="1"/>
    <col min="2" max="2" width="68.6328125" style="64" customWidth="1"/>
    <col min="3" max="3" width="10.6328125" style="69" customWidth="1"/>
    <col min="4" max="4" width="17.6328125" style="64" customWidth="1"/>
    <col min="5" max="5" width="10.6328125" style="70" hidden="1" customWidth="1"/>
    <col min="6" max="6" width="9.08984375" style="71" hidden="1" customWidth="1"/>
    <col min="7" max="7" width="9.08984375" style="64" hidden="1" customWidth="1"/>
    <col min="8" max="17" width="9.08984375" style="64" customWidth="1"/>
    <col min="18" max="16384" width="9.0898437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Arhitectură și Urbanism</v>
      </c>
      <c r="C2" s="61"/>
      <c r="D2" s="63"/>
      <c r="E2" s="62"/>
      <c r="F2" s="289"/>
    </row>
    <row r="3" spans="1:7" s="60" customFormat="1">
      <c r="A3" s="346" t="str">
        <f>IF(ISBLANK(departament),"","Departamentul " &amp; departament)</f>
        <v>Departamentul Arhitectură</v>
      </c>
      <c r="C3" s="61"/>
      <c r="D3" s="63"/>
      <c r="E3" s="62"/>
      <c r="F3" s="289"/>
    </row>
    <row r="4" spans="1:7">
      <c r="A4" s="554" t="s">
        <v>838</v>
      </c>
      <c r="B4" s="554"/>
      <c r="C4" s="554"/>
      <c r="D4" s="554"/>
      <c r="E4" s="554"/>
      <c r="F4" s="554"/>
    </row>
    <row r="5" spans="1:7">
      <c r="A5" s="554" t="s">
        <v>883</v>
      </c>
      <c r="B5" s="554"/>
      <c r="C5" s="554"/>
      <c r="D5" s="554"/>
      <c r="E5" s="226"/>
    </row>
    <row r="6" spans="1:7" ht="13.5" customHeight="1">
      <c r="C6" s="64"/>
      <c r="D6" s="347" t="str">
        <f>CONCATENATE(functie," ",nume_candidat)</f>
        <v>Șef de lucrări Cristina-Maria POVIAN</v>
      </c>
    </row>
    <row r="7" spans="1:7" ht="18.75" customHeight="1">
      <c r="A7" s="552" t="s">
        <v>338</v>
      </c>
      <c r="B7" s="552" t="s">
        <v>882</v>
      </c>
      <c r="C7" s="562" t="s">
        <v>2</v>
      </c>
      <c r="D7" s="552" t="s">
        <v>544</v>
      </c>
      <c r="E7" s="552" t="s">
        <v>4</v>
      </c>
      <c r="F7" s="573" t="s">
        <v>541</v>
      </c>
      <c r="G7" s="559" t="s">
        <v>551</v>
      </c>
    </row>
    <row r="8" spans="1:7" ht="18.75" customHeight="1">
      <c r="A8" s="569"/>
      <c r="B8" s="569"/>
      <c r="C8" s="563"/>
      <c r="D8" s="569"/>
      <c r="E8" s="569"/>
      <c r="F8" s="574"/>
      <c r="G8" s="559"/>
    </row>
    <row r="9" spans="1:7" ht="18.75" customHeight="1">
      <c r="A9" s="569"/>
      <c r="B9" s="569"/>
      <c r="C9" s="563"/>
      <c r="D9" s="553"/>
      <c r="E9" s="553"/>
      <c r="F9" s="574"/>
      <c r="G9" s="559"/>
    </row>
    <row r="10" spans="1:7" ht="18.75" customHeight="1">
      <c r="A10" s="553"/>
      <c r="B10" s="553"/>
      <c r="C10" s="564"/>
      <c r="D10" s="348" t="str">
        <f>CONCATENATE("ultimii ",durata_evaluare," ani")</f>
        <v>ultimii 5 ani</v>
      </c>
      <c r="E10" s="348" t="str">
        <f>CONCATENATE("ultimii                                  ",durata_evaluare," ani")</f>
        <v>ultimii                                  5 ani</v>
      </c>
      <c r="F10" s="575"/>
      <c r="G10" s="559"/>
    </row>
    <row r="11" spans="1:7">
      <c r="A11" s="88"/>
      <c r="B11" s="65"/>
      <c r="C11" s="30"/>
      <c r="D11" s="148">
        <f>SUMIF(D12:D1012,"&gt;0")</f>
        <v>0</v>
      </c>
      <c r="E11" s="4">
        <f>SUMIF(E12:E1110,"&gt;0")</f>
        <v>0</v>
      </c>
      <c r="F11" s="298"/>
    </row>
    <row r="12" spans="1:7">
      <c r="A12" s="37">
        <v>1</v>
      </c>
      <c r="B12" s="7"/>
      <c r="C12" s="505"/>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c r="A13" s="37">
        <v>2</v>
      </c>
      <c r="B13" s="7"/>
      <c r="C13" s="505"/>
      <c r="D13" s="16" t="str">
        <f t="shared" si="0"/>
        <v/>
      </c>
      <c r="E13" s="58" t="str">
        <f t="shared" si="1"/>
        <v/>
      </c>
      <c r="F13" s="349" t="b">
        <f t="shared" si="2"/>
        <v>0</v>
      </c>
      <c r="G13" s="350">
        <f t="shared" si="3"/>
        <v>1</v>
      </c>
    </row>
    <row r="14" spans="1:7">
      <c r="A14" s="37">
        <v>3</v>
      </c>
      <c r="B14" s="7"/>
      <c r="C14" s="505"/>
      <c r="D14" s="16" t="str">
        <f t="shared" si="0"/>
        <v/>
      </c>
      <c r="E14" s="58" t="str">
        <f t="shared" si="1"/>
        <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3uOW1OL082CbVKBlOoTfRmWNAb1Fe7XQM/xtxmHy8pz8gvs4lfpRw5dLsZYeQx3ju0Tt3yy8Ol+xeQFZdEMccA==" saltValue="wIYkzCD9YjJgQIN40ZqEE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J12" sqref="J12"/>
    </sheetView>
  </sheetViews>
  <sheetFormatPr defaultColWidth="9.08984375" defaultRowHeight="14.5"/>
  <cols>
    <col min="1" max="1" width="9.08984375" style="49"/>
    <col min="2" max="2" width="18.36328125" style="49" customWidth="1"/>
    <col min="3" max="3" width="16.6328125" style="49" customWidth="1"/>
    <col min="4" max="4" width="31.54296875" style="49" customWidth="1"/>
    <col min="5" max="10" width="9.08984375" style="49"/>
    <col min="11" max="11" width="19.90625" style="49" customWidth="1"/>
    <col min="12" max="12" width="9.08984375" style="49"/>
    <col min="13" max="13" width="0" style="49" hidden="1" customWidth="1"/>
    <col min="14" max="16384" width="9.08984375" style="49"/>
  </cols>
  <sheetData>
    <row r="1" spans="1:14" s="60" customFormat="1" ht="15.5">
      <c r="A1" s="59" t="s">
        <v>483</v>
      </c>
      <c r="B1" s="64"/>
      <c r="C1" s="64"/>
      <c r="D1" s="64"/>
      <c r="E1" s="71"/>
      <c r="F1" s="71"/>
      <c r="G1" s="64"/>
      <c r="H1" s="68"/>
      <c r="I1" s="69"/>
      <c r="J1" s="64"/>
      <c r="K1" s="68"/>
      <c r="L1" s="64"/>
      <c r="M1" s="289"/>
      <c r="N1" s="289"/>
    </row>
    <row r="2" spans="1:14" s="60" customFormat="1" ht="15.5">
      <c r="A2" s="346" t="str">
        <f>IF(ISBLANK(facultate), IF(ISBLANK(departament),"","Departament " &amp; departament), "Facultatea " &amp; facultate)</f>
        <v>Facultatea Arhitectură și Urbanism</v>
      </c>
      <c r="B2" s="64"/>
      <c r="C2" s="64"/>
      <c r="D2" s="64"/>
      <c r="E2" s="71"/>
      <c r="F2" s="71"/>
      <c r="G2" s="64"/>
      <c r="H2" s="68"/>
      <c r="I2" s="69"/>
      <c r="J2" s="64"/>
      <c r="K2" s="68"/>
      <c r="L2" s="64"/>
      <c r="M2" s="289"/>
      <c r="N2" s="289"/>
    </row>
    <row r="3" spans="1:14" s="60" customFormat="1" ht="15.5">
      <c r="A3" s="346" t="str">
        <f>IF(ISBLANK(departament),"","Departamentul " &amp; departament)</f>
        <v>Departamentul Arhitectură</v>
      </c>
      <c r="B3" s="64"/>
      <c r="C3" s="64"/>
      <c r="D3" s="64"/>
      <c r="E3" s="71"/>
      <c r="F3" s="71"/>
      <c r="G3" s="64"/>
      <c r="H3" s="68"/>
      <c r="I3" s="69"/>
      <c r="J3" s="64"/>
      <c r="K3" s="68"/>
      <c r="L3" s="64"/>
      <c r="M3" s="289"/>
      <c r="N3" s="289"/>
    </row>
    <row r="4" spans="1:14" s="64" customFormat="1" ht="15.5">
      <c r="A4" s="554" t="s">
        <v>785</v>
      </c>
      <c r="B4" s="554"/>
      <c r="C4" s="554"/>
      <c r="D4" s="554"/>
      <c r="E4" s="554"/>
      <c r="F4" s="554"/>
      <c r="G4" s="554"/>
      <c r="H4" s="554"/>
      <c r="I4" s="554"/>
      <c r="J4" s="554"/>
      <c r="K4" s="554"/>
      <c r="L4" s="554"/>
      <c r="M4" s="291"/>
    </row>
    <row r="5" spans="1:14" s="64" customFormat="1" ht="15.5">
      <c r="A5" s="554" t="s">
        <v>1017</v>
      </c>
      <c r="B5" s="554"/>
      <c r="C5" s="554"/>
      <c r="D5" s="554"/>
      <c r="E5" s="554"/>
      <c r="F5" s="554"/>
      <c r="G5" s="554"/>
      <c r="H5" s="554"/>
      <c r="I5" s="554"/>
      <c r="J5" s="554"/>
      <c r="K5" s="554"/>
      <c r="L5" s="554"/>
      <c r="M5" s="71"/>
    </row>
    <row r="6" spans="1:14" s="60" customFormat="1" ht="13.5" customHeight="1">
      <c r="E6" s="61"/>
      <c r="F6" s="61"/>
      <c r="H6" s="62"/>
      <c r="I6" s="63"/>
      <c r="K6" s="62"/>
      <c r="M6" s="289"/>
      <c r="N6" s="289"/>
    </row>
    <row r="7" spans="1:14" s="64" customFormat="1" ht="18.75" customHeight="1">
      <c r="A7" s="551" t="s">
        <v>338</v>
      </c>
      <c r="B7" s="551" t="s">
        <v>41</v>
      </c>
      <c r="C7" s="552" t="s">
        <v>543</v>
      </c>
      <c r="D7" s="551" t="s">
        <v>42</v>
      </c>
      <c r="E7" s="555" t="s">
        <v>44</v>
      </c>
      <c r="F7" s="556"/>
      <c r="G7" s="551" t="s">
        <v>16</v>
      </c>
      <c r="H7" s="552" t="s">
        <v>17</v>
      </c>
      <c r="I7" s="557" t="s">
        <v>2</v>
      </c>
      <c r="J7" s="551" t="s">
        <v>47</v>
      </c>
      <c r="K7" s="552" t="s">
        <v>43</v>
      </c>
      <c r="L7" s="552" t="s">
        <v>544</v>
      </c>
      <c r="M7" s="552" t="s">
        <v>541</v>
      </c>
      <c r="N7" s="292"/>
    </row>
    <row r="8" spans="1:14" s="64" customFormat="1" ht="40.5" customHeight="1">
      <c r="A8" s="551"/>
      <c r="B8" s="551"/>
      <c r="C8" s="553"/>
      <c r="D8" s="551"/>
      <c r="E8" s="213" t="s">
        <v>45</v>
      </c>
      <c r="F8" s="213" t="s">
        <v>46</v>
      </c>
      <c r="G8" s="551"/>
      <c r="H8" s="553"/>
      <c r="I8" s="557"/>
      <c r="J8" s="551"/>
      <c r="K8" s="553"/>
      <c r="L8" s="553"/>
      <c r="M8" s="553"/>
      <c r="N8" s="293"/>
    </row>
    <row r="9" spans="1:14" s="64" customFormat="1" ht="15.5">
      <c r="A9" s="88"/>
      <c r="B9" s="65"/>
      <c r="C9" s="65"/>
      <c r="D9" s="65"/>
      <c r="E9" s="66"/>
      <c r="F9" s="66"/>
      <c r="G9" s="65"/>
      <c r="H9" s="66"/>
      <c r="I9" s="30"/>
      <c r="J9" s="66"/>
      <c r="K9" s="67"/>
      <c r="L9" s="378">
        <f>SUMIF(L10:L14,"&gt;0")</f>
        <v>0</v>
      </c>
      <c r="M9" s="294"/>
      <c r="N9" s="295"/>
    </row>
    <row r="10" spans="1:14" s="64" customFormat="1" ht="15.5">
      <c r="A10" s="37">
        <v>1</v>
      </c>
      <c r="B10" s="7"/>
      <c r="C10" s="7"/>
      <c r="D10" s="7"/>
      <c r="E10" s="5"/>
      <c r="F10" s="5"/>
      <c r="G10" s="7"/>
      <c r="H10" s="5"/>
      <c r="I10" s="505"/>
      <c r="J10" s="215"/>
      <c r="K10" s="5"/>
      <c r="L10" s="379" t="str">
        <f>IF(OR($B10="",$C10="",$D10="",$I10&lt;an_initial,$I10&gt;an_final,$K10="",$M10=FALSE),"",100)</f>
        <v/>
      </c>
      <c r="M10" s="58" t="b">
        <f>IF(nume_candidat="",FALSE,ISNUMBER(SEARCH(nume_candidat,$B10)))</f>
        <v>0</v>
      </c>
      <c r="N10" s="296"/>
    </row>
    <row r="11" spans="1:14" s="64" customFormat="1" ht="15.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FFCEo0bbIhh2USO/qnSuuYwejBJfmbtWDswjZQr99PsLWKIM0XB+HsRQ525h8X8KaLQFL071JYECTNdv5npAVA==" saltValue="3OL36n1oPye9VXa//PSnhw=="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O261"/>
  <sheetViews>
    <sheetView topLeftCell="A13" zoomScaleNormal="100" workbookViewId="0">
      <selection activeCell="B23" sqref="B23"/>
    </sheetView>
  </sheetViews>
  <sheetFormatPr defaultColWidth="9.08984375" defaultRowHeight="15.5"/>
  <cols>
    <col min="1" max="1" width="5.6328125" style="60" customWidth="1"/>
    <col min="2" max="2" width="48.36328125" style="64" customWidth="1"/>
    <col min="3" max="3" width="10.6328125" style="69" customWidth="1"/>
    <col min="4" max="5" width="17.6328125" style="64" customWidth="1"/>
    <col min="6" max="6" width="10.6328125" style="70" hidden="1" customWidth="1"/>
    <col min="7" max="7" width="9.08984375" customWidth="1"/>
    <col min="8" max="16" width="9.08984375" style="64" customWidth="1"/>
    <col min="17" max="16384" width="9.08984375" style="64"/>
  </cols>
  <sheetData>
    <row r="1" spans="1:7" s="60" customFormat="1">
      <c r="A1" s="59" t="s">
        <v>483</v>
      </c>
      <c r="C1" s="61"/>
      <c r="D1" s="63"/>
      <c r="E1" s="50"/>
      <c r="F1" s="62"/>
      <c r="G1"/>
    </row>
    <row r="2" spans="1:7" s="60" customFormat="1">
      <c r="A2" s="151" t="str">
        <f>IF(ISBLANK(facultate), IF(ISBLANK(departament),"","Departament " &amp; departament), "Facultatea " &amp; facultate)</f>
        <v>Facultatea Arhitectură și Urbanism</v>
      </c>
      <c r="C2" s="61"/>
      <c r="D2" s="63"/>
      <c r="E2" s="50"/>
      <c r="F2" s="62"/>
      <c r="G2"/>
    </row>
    <row r="3" spans="1:7" s="60" customFormat="1">
      <c r="A3" s="151" t="str">
        <f>IF(ISBLANK(departament),"","Departamentul " &amp; departament)</f>
        <v>Departamentul Arhitectură</v>
      </c>
      <c r="C3" s="61"/>
      <c r="D3" s="63"/>
      <c r="E3" s="50"/>
      <c r="F3" s="62"/>
      <c r="G3"/>
    </row>
    <row r="4" spans="1:7">
      <c r="A4" s="554" t="s">
        <v>838</v>
      </c>
      <c r="B4" s="554"/>
      <c r="C4" s="554"/>
      <c r="D4" s="554"/>
      <c r="E4" s="554"/>
      <c r="F4" s="554"/>
    </row>
    <row r="5" spans="1:7">
      <c r="A5" s="554" t="s">
        <v>884</v>
      </c>
      <c r="B5" s="554"/>
      <c r="C5" s="554"/>
      <c r="D5" s="554"/>
      <c r="E5" s="422"/>
      <c r="F5" s="226"/>
    </row>
    <row r="6" spans="1:7" ht="13.5" customHeight="1">
      <c r="C6" s="64"/>
      <c r="D6" s="347" t="str">
        <f>CONCATENATE(functie," ",nume_candidat)</f>
        <v>Șef de lucrări Cristina-Maria POVIAN</v>
      </c>
      <c r="E6" s="347"/>
    </row>
    <row r="7" spans="1:7" ht="18.75" customHeight="1">
      <c r="A7" s="552" t="s">
        <v>338</v>
      </c>
      <c r="B7" s="552" t="s">
        <v>892</v>
      </c>
      <c r="C7" s="562" t="s">
        <v>2</v>
      </c>
      <c r="D7" s="552" t="s">
        <v>544</v>
      </c>
      <c r="E7" s="562" t="s">
        <v>1106</v>
      </c>
      <c r="F7" s="552" t="s">
        <v>4</v>
      </c>
    </row>
    <row r="8" spans="1:7" ht="18.75" customHeight="1">
      <c r="A8" s="569"/>
      <c r="B8" s="569"/>
      <c r="C8" s="563"/>
      <c r="D8" s="569"/>
      <c r="E8" s="563"/>
      <c r="F8" s="569"/>
    </row>
    <row r="9" spans="1:7" ht="18.75" customHeight="1">
      <c r="A9" s="569"/>
      <c r="B9" s="569"/>
      <c r="C9" s="563"/>
      <c r="D9" s="553"/>
      <c r="E9" s="563"/>
      <c r="F9" s="553"/>
    </row>
    <row r="10" spans="1:7" ht="18.75" customHeight="1">
      <c r="A10" s="553"/>
      <c r="B10" s="553"/>
      <c r="C10" s="564"/>
      <c r="D10" s="300" t="str">
        <f>CONCATENATE("ultimii ",durata_evaluare," ani")</f>
        <v>ultimii 5 ani</v>
      </c>
      <c r="E10" s="564"/>
      <c r="F10" s="300" t="str">
        <f>CONCATENATE("ultimii                                  ",durata_evaluare," ani")</f>
        <v>ultimii                                  5 ani</v>
      </c>
    </row>
    <row r="11" spans="1:7">
      <c r="A11" s="88"/>
      <c r="B11" s="65"/>
      <c r="C11" s="30"/>
      <c r="D11" s="149">
        <f>SUMIF(D12:D1012,"&gt;0")</f>
        <v>150</v>
      </c>
      <c r="E11" s="434"/>
      <c r="F11" s="75">
        <f>SUMIF(F12:F1110,"&gt;0")</f>
        <v>11</v>
      </c>
    </row>
    <row r="12" spans="1:7">
      <c r="A12" s="37">
        <v>1</v>
      </c>
      <c r="B12" s="7" t="s">
        <v>886</v>
      </c>
      <c r="C12" s="505">
        <v>2017</v>
      </c>
      <c r="D12" s="150">
        <f>IF(OR(,$C12&lt;an_initial,$C12&gt;an_final),"",F12*(HLOOKUP(B12,iii12punctaje,2,FALSE)))</f>
        <v>10</v>
      </c>
      <c r="E12" s="37"/>
      <c r="F12" s="76">
        <f>IF(OR(,,$C12="",$C12&gt;an_final),"",IF($C12&gt;=an_initial,1,""))</f>
        <v>1</v>
      </c>
    </row>
    <row r="13" spans="1:7">
      <c r="A13" s="37">
        <v>2</v>
      </c>
      <c r="B13" s="7" t="s">
        <v>886</v>
      </c>
      <c r="C13" s="505">
        <v>2018</v>
      </c>
      <c r="D13" s="150">
        <f t="shared" ref="D13:D75" si="0">IF(OR(,$C13&lt;an_initial,$C13&gt;an_final),"",F13*(HLOOKUP(B13,iii12punctaje,2,FALSE)))</f>
        <v>10</v>
      </c>
      <c r="E13" s="37"/>
      <c r="F13" s="76">
        <f t="shared" ref="F13:F43" si="1">IF(OR(,,$C13="",$C13&gt;an_final),"",IF($C13&gt;=an_initial,1,""))</f>
        <v>1</v>
      </c>
    </row>
    <row r="14" spans="1:7">
      <c r="A14" s="37">
        <v>3</v>
      </c>
      <c r="B14" s="380" t="s">
        <v>886</v>
      </c>
      <c r="C14" s="505">
        <v>2019</v>
      </c>
      <c r="D14" s="150">
        <f>IF(OR(,$C14&lt;an_initial,$C14&gt;an_final),"",F14*(HLOOKUP(B14,iii12punctaje,2,FALSE)))</f>
        <v>10</v>
      </c>
      <c r="E14" s="37"/>
      <c r="F14" s="76">
        <f>IF(OR(,,$C14="",$C14&gt;an_final),"",IF($C14&gt;=an_initial,1,""))</f>
        <v>1</v>
      </c>
    </row>
    <row r="15" spans="1:7">
      <c r="A15" s="37">
        <v>4</v>
      </c>
      <c r="B15" s="380" t="s">
        <v>886</v>
      </c>
      <c r="C15" s="216">
        <v>2020</v>
      </c>
      <c r="D15" s="150">
        <f t="shared" si="0"/>
        <v>10</v>
      </c>
      <c r="E15" s="37"/>
      <c r="F15" s="76">
        <f t="shared" si="1"/>
        <v>1</v>
      </c>
    </row>
    <row r="16" spans="1:7">
      <c r="A16" s="37">
        <v>5</v>
      </c>
      <c r="B16" s="380" t="s">
        <v>886</v>
      </c>
      <c r="C16" s="216">
        <v>2021</v>
      </c>
      <c r="D16" s="150">
        <f t="shared" si="0"/>
        <v>10</v>
      </c>
      <c r="E16" s="37"/>
      <c r="F16" s="76">
        <f t="shared" si="1"/>
        <v>1</v>
      </c>
    </row>
    <row r="17" spans="1:6" ht="31">
      <c r="A17" s="37">
        <v>6</v>
      </c>
      <c r="B17" s="6" t="s">
        <v>885</v>
      </c>
      <c r="C17" s="508">
        <v>2017</v>
      </c>
      <c r="D17" s="150">
        <f t="shared" si="0"/>
        <v>10</v>
      </c>
      <c r="E17" s="37"/>
      <c r="F17" s="76">
        <f t="shared" si="1"/>
        <v>1</v>
      </c>
    </row>
    <row r="18" spans="1:6" ht="31">
      <c r="A18" s="37">
        <v>7</v>
      </c>
      <c r="B18" s="6" t="s">
        <v>885</v>
      </c>
      <c r="C18" s="508">
        <v>2018</v>
      </c>
      <c r="D18" s="150">
        <f t="shared" si="0"/>
        <v>10</v>
      </c>
      <c r="E18" s="37"/>
      <c r="F18" s="76">
        <f t="shared" si="1"/>
        <v>1</v>
      </c>
    </row>
    <row r="19" spans="1:6" ht="31">
      <c r="A19" s="37">
        <v>8</v>
      </c>
      <c r="B19" s="6" t="s">
        <v>885</v>
      </c>
      <c r="C19" s="508">
        <v>2019</v>
      </c>
      <c r="D19" s="150">
        <f t="shared" si="0"/>
        <v>10</v>
      </c>
      <c r="E19" s="37"/>
      <c r="F19" s="76">
        <f t="shared" si="1"/>
        <v>1</v>
      </c>
    </row>
    <row r="20" spans="1:6" ht="31">
      <c r="A20" s="37">
        <v>9</v>
      </c>
      <c r="B20" s="6" t="s">
        <v>885</v>
      </c>
      <c r="C20" s="507">
        <v>2020</v>
      </c>
      <c r="D20" s="150">
        <f t="shared" si="0"/>
        <v>10</v>
      </c>
      <c r="E20" s="37"/>
      <c r="F20" s="76">
        <f t="shared" si="1"/>
        <v>1</v>
      </c>
    </row>
    <row r="21" spans="1:6" ht="31">
      <c r="A21" s="37">
        <v>10</v>
      </c>
      <c r="B21" s="6" t="s">
        <v>885</v>
      </c>
      <c r="C21" s="507">
        <v>2021</v>
      </c>
      <c r="D21" s="150">
        <f t="shared" si="0"/>
        <v>10</v>
      </c>
      <c r="E21" s="37"/>
      <c r="F21" s="76">
        <f t="shared" si="1"/>
        <v>1</v>
      </c>
    </row>
    <row r="22" spans="1:6">
      <c r="A22" s="37">
        <v>11</v>
      </c>
      <c r="B22" s="6" t="s">
        <v>889</v>
      </c>
      <c r="C22" s="216">
        <v>2021</v>
      </c>
      <c r="D22" s="150">
        <f t="shared" si="0"/>
        <v>50</v>
      </c>
      <c r="E22" s="37"/>
      <c r="F22" s="76">
        <f t="shared" si="1"/>
        <v>1</v>
      </c>
    </row>
    <row r="23" spans="1:6">
      <c r="A23" s="37">
        <v>12</v>
      </c>
      <c r="B23" s="6"/>
      <c r="C23" s="216"/>
      <c r="D23" s="150" t="str">
        <f t="shared" si="0"/>
        <v/>
      </c>
      <c r="E23" s="37"/>
      <c r="F23" s="76" t="str">
        <f t="shared" si="1"/>
        <v/>
      </c>
    </row>
    <row r="24" spans="1:6">
      <c r="A24" s="37">
        <v>13</v>
      </c>
      <c r="B24" s="6"/>
      <c r="C24" s="216"/>
      <c r="D24" s="150" t="str">
        <f t="shared" si="0"/>
        <v/>
      </c>
      <c r="E24" s="37"/>
      <c r="F24" s="76" t="str">
        <f t="shared" si="1"/>
        <v/>
      </c>
    </row>
    <row r="25" spans="1:6">
      <c r="A25" s="37">
        <v>14</v>
      </c>
      <c r="B25" s="6"/>
      <c r="C25" s="216"/>
      <c r="D25" s="150" t="str">
        <f t="shared" si="0"/>
        <v/>
      </c>
      <c r="E25" s="37"/>
      <c r="F25" s="76" t="str">
        <f t="shared" si="1"/>
        <v/>
      </c>
    </row>
    <row r="26" spans="1:6">
      <c r="A26" s="37">
        <v>15</v>
      </c>
      <c r="B26" s="6"/>
      <c r="C26" s="216"/>
      <c r="D26" s="150" t="str">
        <f t="shared" si="0"/>
        <v/>
      </c>
      <c r="E26" s="37"/>
      <c r="F26" s="76" t="str">
        <f t="shared" si="1"/>
        <v/>
      </c>
    </row>
    <row r="27" spans="1:6">
      <c r="A27" s="37">
        <v>16</v>
      </c>
      <c r="B27" s="6"/>
      <c r="C27" s="216"/>
      <c r="D27" s="150" t="str">
        <f t="shared" si="0"/>
        <v/>
      </c>
      <c r="E27" s="37"/>
      <c r="F27" s="76" t="str">
        <f t="shared" si="1"/>
        <v/>
      </c>
    </row>
    <row r="28" spans="1:6">
      <c r="A28" s="37">
        <v>17</v>
      </c>
      <c r="B28" s="6"/>
      <c r="C28" s="216"/>
      <c r="D28" s="150" t="str">
        <f t="shared" si="0"/>
        <v/>
      </c>
      <c r="E28" s="37"/>
      <c r="F28" s="76" t="str">
        <f t="shared" si="1"/>
        <v/>
      </c>
    </row>
    <row r="29" spans="1:6">
      <c r="A29" s="37">
        <v>18</v>
      </c>
      <c r="B29" s="6"/>
      <c r="C29" s="216"/>
      <c r="D29" s="150" t="str">
        <f t="shared" si="0"/>
        <v/>
      </c>
      <c r="E29" s="37"/>
      <c r="F29" s="76" t="str">
        <f t="shared" si="1"/>
        <v/>
      </c>
    </row>
    <row r="30" spans="1:6">
      <c r="A30" s="37">
        <v>19</v>
      </c>
      <c r="B30" s="6"/>
      <c r="C30" s="216"/>
      <c r="D30" s="150" t="str">
        <f t="shared" si="0"/>
        <v/>
      </c>
      <c r="E30" s="37"/>
      <c r="F30" s="76" t="str">
        <f t="shared" si="1"/>
        <v/>
      </c>
    </row>
    <row r="31" spans="1:6">
      <c r="A31" s="37">
        <v>20</v>
      </c>
      <c r="B31" s="6"/>
      <c r="C31" s="216"/>
      <c r="D31" s="150" t="str">
        <f t="shared" si="0"/>
        <v/>
      </c>
      <c r="E31" s="37"/>
      <c r="F31" s="76" t="str">
        <f t="shared" si="1"/>
        <v/>
      </c>
    </row>
    <row r="32" spans="1:6">
      <c r="A32" s="37">
        <v>21</v>
      </c>
      <c r="B32" s="6"/>
      <c r="C32" s="216"/>
      <c r="D32" s="150" t="str">
        <f t="shared" si="0"/>
        <v/>
      </c>
      <c r="E32" s="37"/>
      <c r="F32" s="76" t="str">
        <f t="shared" si="1"/>
        <v/>
      </c>
    </row>
    <row r="33" spans="1:6">
      <c r="A33" s="37">
        <v>22</v>
      </c>
      <c r="B33" s="6"/>
      <c r="C33" s="216"/>
      <c r="D33" s="150" t="str">
        <f t="shared" si="0"/>
        <v/>
      </c>
      <c r="E33" s="37"/>
      <c r="F33" s="76" t="str">
        <f t="shared" si="1"/>
        <v/>
      </c>
    </row>
    <row r="34" spans="1:6">
      <c r="A34" s="37">
        <v>23</v>
      </c>
      <c r="B34" s="6"/>
      <c r="C34" s="216"/>
      <c r="D34" s="150" t="str">
        <f t="shared" si="0"/>
        <v/>
      </c>
      <c r="E34" s="37"/>
      <c r="F34" s="76" t="str">
        <f t="shared" si="1"/>
        <v/>
      </c>
    </row>
    <row r="35" spans="1:6">
      <c r="A35" s="37">
        <v>24</v>
      </c>
      <c r="B35" s="6"/>
      <c r="C35" s="216"/>
      <c r="D35" s="150" t="str">
        <f t="shared" si="0"/>
        <v/>
      </c>
      <c r="E35" s="37"/>
      <c r="F35" s="76" t="str">
        <f t="shared" si="1"/>
        <v/>
      </c>
    </row>
    <row r="36" spans="1:6">
      <c r="A36" s="37">
        <v>25</v>
      </c>
      <c r="B36" s="6"/>
      <c r="C36" s="216"/>
      <c r="D36" s="150" t="str">
        <f t="shared" si="0"/>
        <v/>
      </c>
      <c r="E36" s="37"/>
      <c r="F36" s="76" t="str">
        <f t="shared" si="1"/>
        <v/>
      </c>
    </row>
    <row r="37" spans="1:6">
      <c r="A37" s="37">
        <v>26</v>
      </c>
      <c r="B37" s="6"/>
      <c r="C37" s="216"/>
      <c r="D37" s="150" t="str">
        <f t="shared" si="0"/>
        <v/>
      </c>
      <c r="E37" s="37"/>
      <c r="F37" s="76" t="str">
        <f t="shared" si="1"/>
        <v/>
      </c>
    </row>
    <row r="38" spans="1:6">
      <c r="A38" s="37">
        <v>27</v>
      </c>
      <c r="B38" s="6"/>
      <c r="C38" s="216"/>
      <c r="D38" s="150" t="str">
        <f t="shared" si="0"/>
        <v/>
      </c>
      <c r="E38" s="37"/>
      <c r="F38" s="76" t="str">
        <f t="shared" si="1"/>
        <v/>
      </c>
    </row>
    <row r="39" spans="1:6">
      <c r="A39" s="37">
        <v>28</v>
      </c>
      <c r="B39" s="6"/>
      <c r="C39" s="216"/>
      <c r="D39" s="150" t="str">
        <f t="shared" si="0"/>
        <v/>
      </c>
      <c r="E39" s="37"/>
      <c r="F39" s="76" t="str">
        <f t="shared" si="1"/>
        <v/>
      </c>
    </row>
    <row r="40" spans="1:6">
      <c r="A40" s="37">
        <v>29</v>
      </c>
      <c r="B40" s="6"/>
      <c r="C40" s="216"/>
      <c r="D40" s="150" t="str">
        <f t="shared" si="0"/>
        <v/>
      </c>
      <c r="E40" s="37"/>
      <c r="F40" s="76" t="str">
        <f t="shared" si="1"/>
        <v/>
      </c>
    </row>
    <row r="41" spans="1:6">
      <c r="A41" s="37">
        <v>30</v>
      </c>
      <c r="B41" s="6"/>
      <c r="C41" s="216"/>
      <c r="D41" s="150" t="str">
        <f t="shared" si="0"/>
        <v/>
      </c>
      <c r="E41" s="37"/>
      <c r="F41" s="76" t="str">
        <f t="shared" si="1"/>
        <v/>
      </c>
    </row>
    <row r="42" spans="1:6">
      <c r="A42" s="37">
        <v>31</v>
      </c>
      <c r="B42" s="6"/>
      <c r="C42" s="216"/>
      <c r="D42" s="150" t="str">
        <f t="shared" si="0"/>
        <v/>
      </c>
      <c r="E42" s="37"/>
      <c r="F42" s="76" t="str">
        <f t="shared" si="1"/>
        <v/>
      </c>
    </row>
    <row r="43" spans="1:6">
      <c r="A43" s="37">
        <v>32</v>
      </c>
      <c r="B43" s="6"/>
      <c r="C43" s="216"/>
      <c r="D43" s="150" t="str">
        <f t="shared" si="0"/>
        <v/>
      </c>
      <c r="E43" s="37"/>
      <c r="F43" s="76" t="str">
        <f t="shared" si="1"/>
        <v/>
      </c>
    </row>
    <row r="44" spans="1:6">
      <c r="A44" s="37">
        <v>33</v>
      </c>
      <c r="B44" s="6"/>
      <c r="C44" s="216"/>
      <c r="D44" s="150" t="str">
        <f t="shared" si="0"/>
        <v/>
      </c>
      <c r="E44" s="37"/>
      <c r="F44" s="76" t="str">
        <f t="shared" ref="F44:F75" si="2">IF(OR(,,$C44="",$C44&gt;an_final),"",IF($C44&gt;=an_initial,1,""))</f>
        <v/>
      </c>
    </row>
    <row r="45" spans="1:6">
      <c r="A45" s="37">
        <v>34</v>
      </c>
      <c r="B45" s="6"/>
      <c r="C45" s="216"/>
      <c r="D45" s="150" t="str">
        <f t="shared" si="0"/>
        <v/>
      </c>
      <c r="E45" s="37"/>
      <c r="F45" s="76" t="str">
        <f t="shared" si="2"/>
        <v/>
      </c>
    </row>
    <row r="46" spans="1:6">
      <c r="A46" s="37">
        <v>35</v>
      </c>
      <c r="B46" s="6"/>
      <c r="C46" s="216"/>
      <c r="D46" s="150" t="str">
        <f t="shared" si="0"/>
        <v/>
      </c>
      <c r="E46" s="37"/>
      <c r="F46" s="76" t="str">
        <f t="shared" si="2"/>
        <v/>
      </c>
    </row>
    <row r="47" spans="1:6">
      <c r="A47" s="37">
        <v>36</v>
      </c>
      <c r="B47" s="6"/>
      <c r="C47" s="216"/>
      <c r="D47" s="150" t="str">
        <f t="shared" si="0"/>
        <v/>
      </c>
      <c r="E47" s="37"/>
      <c r="F47" s="76" t="str">
        <f t="shared" si="2"/>
        <v/>
      </c>
    </row>
    <row r="48" spans="1:6">
      <c r="A48" s="37">
        <v>37</v>
      </c>
      <c r="B48" s="6"/>
      <c r="C48" s="216"/>
      <c r="D48" s="150" t="str">
        <f t="shared" si="0"/>
        <v/>
      </c>
      <c r="E48" s="37"/>
      <c r="F48" s="76" t="str">
        <f t="shared" si="2"/>
        <v/>
      </c>
    </row>
    <row r="49" spans="1:6">
      <c r="A49" s="37">
        <v>38</v>
      </c>
      <c r="B49" s="6"/>
      <c r="C49" s="216"/>
      <c r="D49" s="150" t="str">
        <f t="shared" si="0"/>
        <v/>
      </c>
      <c r="E49" s="37"/>
      <c r="F49" s="76" t="str">
        <f t="shared" si="2"/>
        <v/>
      </c>
    </row>
    <row r="50" spans="1:6">
      <c r="A50" s="37">
        <v>39</v>
      </c>
      <c r="B50" s="6"/>
      <c r="C50" s="216"/>
      <c r="D50" s="150" t="str">
        <f t="shared" si="0"/>
        <v/>
      </c>
      <c r="E50" s="37"/>
      <c r="F50" s="76" t="str">
        <f t="shared" si="2"/>
        <v/>
      </c>
    </row>
    <row r="51" spans="1:6">
      <c r="A51" s="37">
        <v>40</v>
      </c>
      <c r="B51" s="6"/>
      <c r="C51" s="216"/>
      <c r="D51" s="150" t="str">
        <f t="shared" si="0"/>
        <v/>
      </c>
      <c r="E51" s="37"/>
      <c r="F51" s="76" t="str">
        <f t="shared" si="2"/>
        <v/>
      </c>
    </row>
    <row r="52" spans="1:6">
      <c r="A52" s="37">
        <v>41</v>
      </c>
      <c r="B52" s="6"/>
      <c r="C52" s="216"/>
      <c r="D52" s="150" t="str">
        <f t="shared" si="0"/>
        <v/>
      </c>
      <c r="E52" s="37"/>
      <c r="F52" s="76" t="str">
        <f t="shared" si="2"/>
        <v/>
      </c>
    </row>
    <row r="53" spans="1:6">
      <c r="A53" s="37">
        <v>42</v>
      </c>
      <c r="B53" s="6"/>
      <c r="C53" s="216"/>
      <c r="D53" s="150" t="str">
        <f t="shared" si="0"/>
        <v/>
      </c>
      <c r="E53" s="37"/>
      <c r="F53" s="76" t="str">
        <f t="shared" si="2"/>
        <v/>
      </c>
    </row>
    <row r="54" spans="1:6">
      <c r="A54" s="37">
        <v>43</v>
      </c>
      <c r="B54" s="6"/>
      <c r="C54" s="216"/>
      <c r="D54" s="150" t="str">
        <f t="shared" si="0"/>
        <v/>
      </c>
      <c r="E54" s="37"/>
      <c r="F54" s="76" t="str">
        <f t="shared" si="2"/>
        <v/>
      </c>
    </row>
    <row r="55" spans="1:6">
      <c r="A55" s="37">
        <v>44</v>
      </c>
      <c r="B55" s="6"/>
      <c r="C55" s="216"/>
      <c r="D55" s="150" t="str">
        <f t="shared" si="0"/>
        <v/>
      </c>
      <c r="E55" s="37"/>
      <c r="F55" s="76" t="str">
        <f t="shared" si="2"/>
        <v/>
      </c>
    </row>
    <row r="56" spans="1:6">
      <c r="A56" s="37">
        <v>45</v>
      </c>
      <c r="B56" s="6"/>
      <c r="C56" s="216"/>
      <c r="D56" s="150" t="str">
        <f t="shared" si="0"/>
        <v/>
      </c>
      <c r="E56" s="37"/>
      <c r="F56" s="76" t="str">
        <f t="shared" si="2"/>
        <v/>
      </c>
    </row>
    <row r="57" spans="1:6">
      <c r="A57" s="37">
        <v>46</v>
      </c>
      <c r="B57" s="6"/>
      <c r="C57" s="216"/>
      <c r="D57" s="150" t="str">
        <f t="shared" si="0"/>
        <v/>
      </c>
      <c r="E57" s="37"/>
      <c r="F57" s="76" t="str">
        <f t="shared" si="2"/>
        <v/>
      </c>
    </row>
    <row r="58" spans="1:6">
      <c r="A58" s="37">
        <v>47</v>
      </c>
      <c r="B58" s="6"/>
      <c r="C58" s="216"/>
      <c r="D58" s="150" t="str">
        <f t="shared" si="0"/>
        <v/>
      </c>
      <c r="E58" s="37"/>
      <c r="F58" s="76" t="str">
        <f t="shared" si="2"/>
        <v/>
      </c>
    </row>
    <row r="59" spans="1:6">
      <c r="A59" s="37">
        <v>48</v>
      </c>
      <c r="B59" s="6"/>
      <c r="C59" s="216"/>
      <c r="D59" s="150" t="str">
        <f t="shared" si="0"/>
        <v/>
      </c>
      <c r="E59" s="37"/>
      <c r="F59" s="76" t="str">
        <f t="shared" si="2"/>
        <v/>
      </c>
    </row>
    <row r="60" spans="1:6">
      <c r="A60" s="37">
        <v>49</v>
      </c>
      <c r="B60" s="6"/>
      <c r="C60" s="216"/>
      <c r="D60" s="150" t="str">
        <f t="shared" si="0"/>
        <v/>
      </c>
      <c r="E60" s="37"/>
      <c r="F60" s="76" t="str">
        <f t="shared" si="2"/>
        <v/>
      </c>
    </row>
    <row r="61" spans="1:6">
      <c r="A61" s="37">
        <v>50</v>
      </c>
      <c r="B61" s="6"/>
      <c r="C61" s="216"/>
      <c r="D61" s="150" t="str">
        <f t="shared" si="0"/>
        <v/>
      </c>
      <c r="E61" s="37"/>
      <c r="F61" s="76" t="str">
        <f t="shared" si="2"/>
        <v/>
      </c>
    </row>
    <row r="62" spans="1:6">
      <c r="A62" s="37">
        <v>51</v>
      </c>
      <c r="B62" s="6"/>
      <c r="C62" s="216"/>
      <c r="D62" s="150" t="str">
        <f t="shared" si="0"/>
        <v/>
      </c>
      <c r="E62" s="37"/>
      <c r="F62" s="76" t="str">
        <f t="shared" si="2"/>
        <v/>
      </c>
    </row>
    <row r="63" spans="1:6">
      <c r="A63" s="37">
        <v>52</v>
      </c>
      <c r="B63" s="6"/>
      <c r="C63" s="216"/>
      <c r="D63" s="150" t="str">
        <f t="shared" si="0"/>
        <v/>
      </c>
      <c r="E63" s="37"/>
      <c r="F63" s="76" t="str">
        <f t="shared" si="2"/>
        <v/>
      </c>
    </row>
    <row r="64" spans="1:6">
      <c r="A64" s="37">
        <v>53</v>
      </c>
      <c r="B64" s="6"/>
      <c r="C64" s="216"/>
      <c r="D64" s="150" t="str">
        <f t="shared" si="0"/>
        <v/>
      </c>
      <c r="E64" s="37"/>
      <c r="F64" s="76" t="str">
        <f t="shared" si="2"/>
        <v/>
      </c>
    </row>
    <row r="65" spans="1:6">
      <c r="A65" s="37">
        <v>54</v>
      </c>
      <c r="B65" s="6"/>
      <c r="C65" s="216"/>
      <c r="D65" s="150" t="str">
        <f t="shared" si="0"/>
        <v/>
      </c>
      <c r="E65" s="37"/>
      <c r="F65" s="76" t="str">
        <f t="shared" si="2"/>
        <v/>
      </c>
    </row>
    <row r="66" spans="1:6">
      <c r="A66" s="37">
        <v>55</v>
      </c>
      <c r="B66" s="6"/>
      <c r="C66" s="216"/>
      <c r="D66" s="150" t="str">
        <f t="shared" si="0"/>
        <v/>
      </c>
      <c r="E66" s="37"/>
      <c r="F66" s="76" t="str">
        <f t="shared" si="2"/>
        <v/>
      </c>
    </row>
    <row r="67" spans="1:6">
      <c r="A67" s="37">
        <v>56</v>
      </c>
      <c r="B67" s="6"/>
      <c r="C67" s="216"/>
      <c r="D67" s="150" t="str">
        <f t="shared" si="0"/>
        <v/>
      </c>
      <c r="E67" s="37"/>
      <c r="F67" s="76" t="str">
        <f t="shared" si="2"/>
        <v/>
      </c>
    </row>
    <row r="68" spans="1:6">
      <c r="A68" s="37">
        <v>57</v>
      </c>
      <c r="B68" s="6"/>
      <c r="C68" s="216"/>
      <c r="D68" s="150" t="str">
        <f t="shared" si="0"/>
        <v/>
      </c>
      <c r="E68" s="37"/>
      <c r="F68" s="76" t="str">
        <f t="shared" si="2"/>
        <v/>
      </c>
    </row>
    <row r="69" spans="1:6">
      <c r="A69" s="37">
        <v>58</v>
      </c>
      <c r="B69" s="6"/>
      <c r="C69" s="216"/>
      <c r="D69" s="150" t="str">
        <f t="shared" si="0"/>
        <v/>
      </c>
      <c r="E69" s="37"/>
      <c r="F69" s="76" t="str">
        <f t="shared" si="2"/>
        <v/>
      </c>
    </row>
    <row r="70" spans="1:6">
      <c r="A70" s="37">
        <v>59</v>
      </c>
      <c r="B70" s="6"/>
      <c r="C70" s="216"/>
      <c r="D70" s="150" t="str">
        <f t="shared" si="0"/>
        <v/>
      </c>
      <c r="E70" s="37"/>
      <c r="F70" s="76" t="str">
        <f t="shared" si="2"/>
        <v/>
      </c>
    </row>
    <row r="71" spans="1:6">
      <c r="A71" s="37">
        <v>60</v>
      </c>
      <c r="B71" s="6"/>
      <c r="C71" s="216"/>
      <c r="D71" s="150" t="str">
        <f t="shared" si="0"/>
        <v/>
      </c>
      <c r="E71" s="37"/>
      <c r="F71" s="76" t="str">
        <f t="shared" si="2"/>
        <v/>
      </c>
    </row>
    <row r="72" spans="1:6">
      <c r="A72" s="37">
        <v>61</v>
      </c>
      <c r="B72" s="6"/>
      <c r="C72" s="216"/>
      <c r="D72" s="150" t="str">
        <f t="shared" si="0"/>
        <v/>
      </c>
      <c r="E72" s="37"/>
      <c r="F72" s="76" t="str">
        <f t="shared" si="2"/>
        <v/>
      </c>
    </row>
    <row r="73" spans="1:6">
      <c r="A73" s="37">
        <v>62</v>
      </c>
      <c r="B73" s="6"/>
      <c r="C73" s="216"/>
      <c r="D73" s="150" t="str">
        <f t="shared" si="0"/>
        <v/>
      </c>
      <c r="E73" s="37"/>
      <c r="F73" s="76" t="str">
        <f t="shared" si="2"/>
        <v/>
      </c>
    </row>
    <row r="74" spans="1:6">
      <c r="A74" s="37">
        <v>63</v>
      </c>
      <c r="B74" s="6"/>
      <c r="C74" s="216"/>
      <c r="D74" s="150" t="str">
        <f t="shared" si="0"/>
        <v/>
      </c>
      <c r="E74" s="37"/>
      <c r="F74" s="76" t="str">
        <f t="shared" si="2"/>
        <v/>
      </c>
    </row>
    <row r="75" spans="1:6">
      <c r="A75" s="37">
        <v>64</v>
      </c>
      <c r="B75" s="6"/>
      <c r="C75" s="216"/>
      <c r="D75" s="150" t="str">
        <f t="shared" si="0"/>
        <v/>
      </c>
      <c r="E75" s="37"/>
      <c r="F75" s="76" t="str">
        <f t="shared" si="2"/>
        <v/>
      </c>
    </row>
    <row r="76" spans="1:6">
      <c r="A76" s="37">
        <v>65</v>
      </c>
      <c r="B76" s="6"/>
      <c r="C76" s="216"/>
      <c r="D76" s="150" t="str">
        <f t="shared" ref="D76:D139" si="3">IF(OR(,$C76&lt;an_initial,$C76&gt;an_final),"",F76*(HLOOKUP(B76,iii12punctaje,2,FALSE)))</f>
        <v/>
      </c>
      <c r="E76" s="37"/>
      <c r="F76" s="76" t="str">
        <f t="shared" ref="F76:F110" si="4">IF(OR(,,$C76="",$C76&gt;an_final),"",IF($C76&gt;=an_initial,1,""))</f>
        <v/>
      </c>
    </row>
    <row r="77" spans="1:6">
      <c r="A77" s="37">
        <v>66</v>
      </c>
      <c r="B77" s="6"/>
      <c r="C77" s="216"/>
      <c r="D77" s="150" t="str">
        <f t="shared" si="3"/>
        <v/>
      </c>
      <c r="E77" s="37"/>
      <c r="F77" s="76" t="str">
        <f t="shared" si="4"/>
        <v/>
      </c>
    </row>
    <row r="78" spans="1:6">
      <c r="A78" s="37">
        <v>67</v>
      </c>
      <c r="B78" s="6"/>
      <c r="C78" s="216"/>
      <c r="D78" s="150" t="str">
        <f t="shared" si="3"/>
        <v/>
      </c>
      <c r="E78" s="37"/>
      <c r="F78" s="76" t="str">
        <f t="shared" si="4"/>
        <v/>
      </c>
    </row>
    <row r="79" spans="1:6">
      <c r="A79" s="37">
        <v>68</v>
      </c>
      <c r="B79" s="6"/>
      <c r="C79" s="216"/>
      <c r="D79" s="150" t="str">
        <f t="shared" si="3"/>
        <v/>
      </c>
      <c r="E79" s="37"/>
      <c r="F79" s="76" t="str">
        <f t="shared" si="4"/>
        <v/>
      </c>
    </row>
    <row r="80" spans="1:6">
      <c r="A80" s="37">
        <v>69</v>
      </c>
      <c r="B80" s="6"/>
      <c r="C80" s="216"/>
      <c r="D80" s="150" t="str">
        <f t="shared" si="3"/>
        <v/>
      </c>
      <c r="E80" s="37"/>
      <c r="F80" s="76" t="str">
        <f t="shared" si="4"/>
        <v/>
      </c>
    </row>
    <row r="81" spans="1:6">
      <c r="A81" s="37">
        <v>70</v>
      </c>
      <c r="B81" s="6"/>
      <c r="C81" s="216"/>
      <c r="D81" s="150" t="str">
        <f t="shared" si="3"/>
        <v/>
      </c>
      <c r="E81" s="37"/>
      <c r="F81" s="76" t="str">
        <f t="shared" si="4"/>
        <v/>
      </c>
    </row>
    <row r="82" spans="1:6">
      <c r="A82" s="37">
        <v>71</v>
      </c>
      <c r="B82" s="6"/>
      <c r="C82" s="216"/>
      <c r="D82" s="150" t="str">
        <f t="shared" si="3"/>
        <v/>
      </c>
      <c r="E82" s="37"/>
      <c r="F82" s="76" t="str">
        <f t="shared" si="4"/>
        <v/>
      </c>
    </row>
    <row r="83" spans="1:6">
      <c r="A83" s="37">
        <v>72</v>
      </c>
      <c r="B83" s="6"/>
      <c r="C83" s="216"/>
      <c r="D83" s="150" t="str">
        <f t="shared" si="3"/>
        <v/>
      </c>
      <c r="E83" s="37"/>
      <c r="F83" s="76" t="str">
        <f t="shared" si="4"/>
        <v/>
      </c>
    </row>
    <row r="84" spans="1:6">
      <c r="A84" s="37">
        <v>73</v>
      </c>
      <c r="B84" s="6"/>
      <c r="C84" s="216"/>
      <c r="D84" s="150" t="str">
        <f t="shared" si="3"/>
        <v/>
      </c>
      <c r="E84" s="37"/>
      <c r="F84" s="76" t="str">
        <f t="shared" si="4"/>
        <v/>
      </c>
    </row>
    <row r="85" spans="1:6">
      <c r="A85" s="37">
        <v>74</v>
      </c>
      <c r="B85" s="6"/>
      <c r="C85" s="216"/>
      <c r="D85" s="150" t="str">
        <f t="shared" si="3"/>
        <v/>
      </c>
      <c r="E85" s="37"/>
      <c r="F85" s="76" t="str">
        <f t="shared" si="4"/>
        <v/>
      </c>
    </row>
    <row r="86" spans="1:6">
      <c r="A86" s="37">
        <v>75</v>
      </c>
      <c r="B86" s="6"/>
      <c r="C86" s="216"/>
      <c r="D86" s="150" t="str">
        <f t="shared" si="3"/>
        <v/>
      </c>
      <c r="E86" s="37"/>
      <c r="F86" s="76" t="str">
        <f t="shared" si="4"/>
        <v/>
      </c>
    </row>
    <row r="87" spans="1:6">
      <c r="A87" s="37">
        <v>76</v>
      </c>
      <c r="B87" s="6"/>
      <c r="C87" s="216"/>
      <c r="D87" s="150" t="str">
        <f t="shared" si="3"/>
        <v/>
      </c>
      <c r="E87" s="37"/>
      <c r="F87" s="76" t="str">
        <f t="shared" si="4"/>
        <v/>
      </c>
    </row>
    <row r="88" spans="1:6">
      <c r="A88" s="37">
        <v>77</v>
      </c>
      <c r="B88" s="6"/>
      <c r="C88" s="216"/>
      <c r="D88" s="150" t="str">
        <f t="shared" si="3"/>
        <v/>
      </c>
      <c r="E88" s="37"/>
      <c r="F88" s="76" t="str">
        <f t="shared" si="4"/>
        <v/>
      </c>
    </row>
    <row r="89" spans="1:6">
      <c r="A89" s="37">
        <v>78</v>
      </c>
      <c r="B89" s="6"/>
      <c r="C89" s="216"/>
      <c r="D89" s="150" t="str">
        <f t="shared" si="3"/>
        <v/>
      </c>
      <c r="E89" s="37"/>
      <c r="F89" s="76" t="str">
        <f t="shared" si="4"/>
        <v/>
      </c>
    </row>
    <row r="90" spans="1:6">
      <c r="A90" s="37">
        <v>79</v>
      </c>
      <c r="B90" s="6"/>
      <c r="C90" s="216"/>
      <c r="D90" s="150" t="str">
        <f t="shared" si="3"/>
        <v/>
      </c>
      <c r="E90" s="37"/>
      <c r="F90" s="76" t="str">
        <f t="shared" si="4"/>
        <v/>
      </c>
    </row>
    <row r="91" spans="1:6">
      <c r="A91" s="37">
        <v>80</v>
      </c>
      <c r="B91" s="6"/>
      <c r="C91" s="216"/>
      <c r="D91" s="150" t="str">
        <f t="shared" si="3"/>
        <v/>
      </c>
      <c r="E91" s="37"/>
      <c r="F91" s="76" t="str">
        <f t="shared" si="4"/>
        <v/>
      </c>
    </row>
    <row r="92" spans="1:6">
      <c r="A92" s="37">
        <v>81</v>
      </c>
      <c r="B92" s="6"/>
      <c r="C92" s="216"/>
      <c r="D92" s="150" t="str">
        <f t="shared" si="3"/>
        <v/>
      </c>
      <c r="E92" s="37"/>
      <c r="F92" s="76" t="str">
        <f t="shared" si="4"/>
        <v/>
      </c>
    </row>
    <row r="93" spans="1:6">
      <c r="A93" s="37">
        <v>82</v>
      </c>
      <c r="B93" s="6"/>
      <c r="C93" s="216"/>
      <c r="D93" s="150" t="str">
        <f t="shared" si="3"/>
        <v/>
      </c>
      <c r="E93" s="37"/>
      <c r="F93" s="76" t="str">
        <f t="shared" si="4"/>
        <v/>
      </c>
    </row>
    <row r="94" spans="1:6">
      <c r="A94" s="37">
        <v>83</v>
      </c>
      <c r="B94" s="6"/>
      <c r="C94" s="216"/>
      <c r="D94" s="150" t="str">
        <f t="shared" si="3"/>
        <v/>
      </c>
      <c r="E94" s="37"/>
      <c r="F94" s="76" t="str">
        <f t="shared" si="4"/>
        <v/>
      </c>
    </row>
    <row r="95" spans="1:6">
      <c r="A95" s="37">
        <v>84</v>
      </c>
      <c r="B95" s="6"/>
      <c r="C95" s="216"/>
      <c r="D95" s="150" t="str">
        <f t="shared" si="3"/>
        <v/>
      </c>
      <c r="E95" s="37"/>
      <c r="F95" s="76" t="str">
        <f t="shared" si="4"/>
        <v/>
      </c>
    </row>
    <row r="96" spans="1:6">
      <c r="A96" s="37">
        <v>85</v>
      </c>
      <c r="B96" s="6"/>
      <c r="C96" s="216"/>
      <c r="D96" s="150" t="str">
        <f t="shared" si="3"/>
        <v/>
      </c>
      <c r="E96" s="37"/>
      <c r="F96" s="76" t="str">
        <f t="shared" si="4"/>
        <v/>
      </c>
    </row>
    <row r="97" spans="1:6">
      <c r="A97" s="37">
        <v>86</v>
      </c>
      <c r="B97" s="6"/>
      <c r="C97" s="216"/>
      <c r="D97" s="150" t="str">
        <f t="shared" si="3"/>
        <v/>
      </c>
      <c r="E97" s="37"/>
      <c r="F97" s="76" t="str">
        <f t="shared" si="4"/>
        <v/>
      </c>
    </row>
    <row r="98" spans="1:6">
      <c r="A98" s="37">
        <v>87</v>
      </c>
      <c r="B98" s="6"/>
      <c r="C98" s="216"/>
      <c r="D98" s="150" t="str">
        <f t="shared" si="3"/>
        <v/>
      </c>
      <c r="E98" s="37"/>
      <c r="F98" s="76" t="str">
        <f t="shared" si="4"/>
        <v/>
      </c>
    </row>
    <row r="99" spans="1:6">
      <c r="A99" s="37">
        <v>88</v>
      </c>
      <c r="B99" s="6"/>
      <c r="C99" s="216"/>
      <c r="D99" s="150" t="str">
        <f t="shared" si="3"/>
        <v/>
      </c>
      <c r="E99" s="37"/>
      <c r="F99" s="76" t="str">
        <f t="shared" si="4"/>
        <v/>
      </c>
    </row>
    <row r="100" spans="1:6">
      <c r="A100" s="37">
        <v>89</v>
      </c>
      <c r="B100" s="6"/>
      <c r="C100" s="216"/>
      <c r="D100" s="150" t="str">
        <f t="shared" si="3"/>
        <v/>
      </c>
      <c r="E100" s="37"/>
      <c r="F100" s="76" t="str">
        <f t="shared" si="4"/>
        <v/>
      </c>
    </row>
    <row r="101" spans="1:6">
      <c r="A101" s="37">
        <v>90</v>
      </c>
      <c r="B101" s="6"/>
      <c r="C101" s="216"/>
      <c r="D101" s="150" t="str">
        <f t="shared" si="3"/>
        <v/>
      </c>
      <c r="E101" s="37"/>
      <c r="F101" s="76" t="str">
        <f t="shared" si="4"/>
        <v/>
      </c>
    </row>
    <row r="102" spans="1:6">
      <c r="A102" s="37">
        <v>91</v>
      </c>
      <c r="B102" s="6"/>
      <c r="C102" s="216"/>
      <c r="D102" s="150" t="str">
        <f t="shared" si="3"/>
        <v/>
      </c>
      <c r="E102" s="37"/>
      <c r="F102" s="76" t="str">
        <f t="shared" si="4"/>
        <v/>
      </c>
    </row>
    <row r="103" spans="1:6">
      <c r="A103" s="37">
        <v>92</v>
      </c>
      <c r="B103" s="6"/>
      <c r="C103" s="216"/>
      <c r="D103" s="150" t="str">
        <f t="shared" si="3"/>
        <v/>
      </c>
      <c r="E103" s="37"/>
      <c r="F103" s="76" t="str">
        <f t="shared" si="4"/>
        <v/>
      </c>
    </row>
    <row r="104" spans="1:6">
      <c r="A104" s="37">
        <v>93</v>
      </c>
      <c r="B104" s="6"/>
      <c r="C104" s="216"/>
      <c r="D104" s="150" t="str">
        <f t="shared" si="3"/>
        <v/>
      </c>
      <c r="E104" s="37"/>
      <c r="F104" s="76" t="str">
        <f t="shared" si="4"/>
        <v/>
      </c>
    </row>
    <row r="105" spans="1:6">
      <c r="A105" s="37">
        <v>94</v>
      </c>
      <c r="B105" s="6"/>
      <c r="C105" s="216"/>
      <c r="D105" s="150" t="str">
        <f t="shared" si="3"/>
        <v/>
      </c>
      <c r="E105" s="37"/>
      <c r="F105" s="76" t="str">
        <f t="shared" si="4"/>
        <v/>
      </c>
    </row>
    <row r="106" spans="1:6">
      <c r="A106" s="37">
        <v>95</v>
      </c>
      <c r="B106" s="6"/>
      <c r="C106" s="216"/>
      <c r="D106" s="150" t="str">
        <f t="shared" si="3"/>
        <v/>
      </c>
      <c r="E106" s="37"/>
      <c r="F106" s="76" t="str">
        <f t="shared" si="4"/>
        <v/>
      </c>
    </row>
    <row r="107" spans="1:6">
      <c r="A107" s="37">
        <v>96</v>
      </c>
      <c r="B107" s="6"/>
      <c r="C107" s="216"/>
      <c r="D107" s="150" t="str">
        <f t="shared" si="3"/>
        <v/>
      </c>
      <c r="E107" s="37"/>
      <c r="F107" s="76" t="str">
        <f t="shared" si="4"/>
        <v/>
      </c>
    </row>
    <row r="108" spans="1:6">
      <c r="A108" s="37">
        <v>97</v>
      </c>
      <c r="B108" s="6"/>
      <c r="C108" s="216"/>
      <c r="D108" s="150" t="str">
        <f t="shared" si="3"/>
        <v/>
      </c>
      <c r="E108" s="37"/>
      <c r="F108" s="76" t="str">
        <f t="shared" si="4"/>
        <v/>
      </c>
    </row>
    <row r="109" spans="1:6">
      <c r="A109" s="37">
        <v>98</v>
      </c>
      <c r="B109" s="6"/>
      <c r="C109" s="216"/>
      <c r="D109" s="150" t="str">
        <f t="shared" si="3"/>
        <v/>
      </c>
      <c r="E109" s="37"/>
      <c r="F109" s="76" t="str">
        <f t="shared" si="4"/>
        <v/>
      </c>
    </row>
    <row r="110" spans="1:6">
      <c r="A110" s="143">
        <v>99</v>
      </c>
      <c r="B110" s="6"/>
      <c r="C110" s="216"/>
      <c r="D110" s="150" t="str">
        <f t="shared" si="3"/>
        <v/>
      </c>
      <c r="E110" s="143"/>
      <c r="F110" s="76" t="str">
        <f t="shared" si="4"/>
        <v/>
      </c>
    </row>
    <row r="111" spans="1:6">
      <c r="A111" s="143">
        <v>100</v>
      </c>
      <c r="B111" s="144"/>
      <c r="C111" s="146"/>
      <c r="D111" s="150" t="str">
        <f t="shared" si="3"/>
        <v/>
      </c>
      <c r="E111" s="143"/>
    </row>
    <row r="112" spans="1:6">
      <c r="A112" s="143">
        <v>101</v>
      </c>
      <c r="B112" s="144"/>
      <c r="C112" s="146"/>
      <c r="D112" s="150" t="str">
        <f t="shared" si="3"/>
        <v/>
      </c>
      <c r="E112" s="143"/>
    </row>
    <row r="113" spans="1:15">
      <c r="A113" s="143">
        <v>102</v>
      </c>
      <c r="B113" s="144"/>
      <c r="C113" s="146"/>
      <c r="D113" s="150" t="str">
        <f t="shared" si="3"/>
        <v/>
      </c>
      <c r="E113" s="143"/>
    </row>
    <row r="114" spans="1:15">
      <c r="A114" s="143">
        <v>103</v>
      </c>
      <c r="B114" s="144"/>
      <c r="C114" s="146"/>
      <c r="D114" s="150" t="str">
        <f t="shared" si="3"/>
        <v/>
      </c>
      <c r="E114" s="143"/>
    </row>
    <row r="115" spans="1:15" s="70" customFormat="1">
      <c r="A115" s="143">
        <v>104</v>
      </c>
      <c r="B115" s="144"/>
      <c r="C115" s="146"/>
      <c r="D115" s="150" t="str">
        <f t="shared" si="3"/>
        <v/>
      </c>
      <c r="E115" s="143"/>
      <c r="G115"/>
      <c r="H115" s="64"/>
      <c r="I115" s="64"/>
      <c r="J115" s="64"/>
      <c r="K115" s="64"/>
      <c r="L115" s="64"/>
      <c r="M115" s="64"/>
      <c r="N115" s="64"/>
      <c r="O115" s="64"/>
    </row>
    <row r="116" spans="1:15" s="70" customFormat="1">
      <c r="A116" s="143">
        <v>105</v>
      </c>
      <c r="B116" s="144"/>
      <c r="C116" s="146"/>
      <c r="D116" s="150" t="str">
        <f t="shared" si="3"/>
        <v/>
      </c>
      <c r="E116" s="143"/>
      <c r="G116"/>
      <c r="H116" s="64"/>
      <c r="I116" s="64"/>
      <c r="J116" s="64"/>
      <c r="K116" s="64"/>
      <c r="L116" s="64"/>
      <c r="M116" s="64"/>
      <c r="N116" s="64"/>
      <c r="O116" s="64"/>
    </row>
    <row r="117" spans="1:15" s="70" customFormat="1">
      <c r="A117" s="143">
        <v>106</v>
      </c>
      <c r="B117" s="144"/>
      <c r="C117" s="146"/>
      <c r="D117" s="150" t="str">
        <f t="shared" si="3"/>
        <v/>
      </c>
      <c r="E117" s="143"/>
      <c r="G117"/>
      <c r="H117" s="64"/>
      <c r="I117" s="64"/>
      <c r="J117" s="64"/>
      <c r="K117" s="64"/>
      <c r="L117" s="64"/>
      <c r="M117" s="64"/>
      <c r="N117" s="64"/>
      <c r="O117" s="64"/>
    </row>
    <row r="118" spans="1:15" s="70" customFormat="1">
      <c r="A118" s="143">
        <v>107</v>
      </c>
      <c r="B118" s="144"/>
      <c r="C118" s="146"/>
      <c r="D118" s="150" t="str">
        <f t="shared" si="3"/>
        <v/>
      </c>
      <c r="E118" s="143"/>
      <c r="G118"/>
      <c r="H118" s="64"/>
      <c r="I118" s="64"/>
      <c r="J118" s="64"/>
      <c r="K118" s="64"/>
      <c r="L118" s="64"/>
      <c r="M118" s="64"/>
      <c r="N118" s="64"/>
      <c r="O118" s="64"/>
    </row>
    <row r="119" spans="1:15" s="70" customFormat="1">
      <c r="A119" s="143">
        <v>108</v>
      </c>
      <c r="B119" s="144"/>
      <c r="C119" s="146"/>
      <c r="D119" s="150" t="str">
        <f t="shared" si="3"/>
        <v/>
      </c>
      <c r="E119" s="143"/>
      <c r="G119"/>
      <c r="H119" s="64"/>
      <c r="I119" s="64"/>
      <c r="J119" s="64"/>
      <c r="K119" s="64"/>
      <c r="L119" s="64"/>
      <c r="M119" s="64"/>
      <c r="N119" s="64"/>
      <c r="O119" s="64"/>
    </row>
    <row r="120" spans="1:15" s="70" customFormat="1">
      <c r="A120" s="143">
        <v>109</v>
      </c>
      <c r="B120" s="144"/>
      <c r="C120" s="146"/>
      <c r="D120" s="150" t="str">
        <f t="shared" si="3"/>
        <v/>
      </c>
      <c r="E120" s="143"/>
      <c r="G120"/>
      <c r="H120" s="64"/>
      <c r="I120" s="64"/>
      <c r="J120" s="64"/>
      <c r="K120" s="64"/>
      <c r="L120" s="64"/>
      <c r="M120" s="64"/>
      <c r="N120" s="64"/>
      <c r="O120" s="64"/>
    </row>
    <row r="121" spans="1:15" s="70" customFormat="1">
      <c r="A121" s="143">
        <v>110</v>
      </c>
      <c r="B121" s="144"/>
      <c r="C121" s="146"/>
      <c r="D121" s="150" t="str">
        <f t="shared" si="3"/>
        <v/>
      </c>
      <c r="E121" s="143"/>
      <c r="G121"/>
      <c r="H121" s="64"/>
      <c r="I121" s="64"/>
      <c r="J121" s="64"/>
      <c r="K121" s="64"/>
      <c r="L121" s="64"/>
      <c r="M121" s="64"/>
      <c r="N121" s="64"/>
      <c r="O121" s="64"/>
    </row>
    <row r="122" spans="1:15" s="70" customFormat="1">
      <c r="A122" s="143">
        <v>111</v>
      </c>
      <c r="B122" s="144"/>
      <c r="C122" s="146"/>
      <c r="D122" s="150" t="str">
        <f t="shared" si="3"/>
        <v/>
      </c>
      <c r="E122" s="143"/>
      <c r="G122"/>
      <c r="H122" s="64"/>
      <c r="I122" s="64"/>
      <c r="J122" s="64"/>
      <c r="K122" s="64"/>
      <c r="L122" s="64"/>
      <c r="M122" s="64"/>
      <c r="N122" s="64"/>
      <c r="O122" s="64"/>
    </row>
    <row r="123" spans="1:15" s="70" customFormat="1">
      <c r="A123" s="143">
        <v>112</v>
      </c>
      <c r="B123" s="144"/>
      <c r="C123" s="146"/>
      <c r="D123" s="150" t="str">
        <f t="shared" si="3"/>
        <v/>
      </c>
      <c r="E123" s="143"/>
      <c r="G123"/>
      <c r="H123" s="64"/>
      <c r="I123" s="64"/>
      <c r="J123" s="64"/>
      <c r="K123" s="64"/>
      <c r="L123" s="64"/>
      <c r="M123" s="64"/>
      <c r="N123" s="64"/>
      <c r="O123" s="64"/>
    </row>
    <row r="124" spans="1:15" s="70" customFormat="1">
      <c r="A124" s="143">
        <v>113</v>
      </c>
      <c r="B124" s="144"/>
      <c r="C124" s="146"/>
      <c r="D124" s="150" t="str">
        <f t="shared" si="3"/>
        <v/>
      </c>
      <c r="E124" s="143"/>
      <c r="G124"/>
      <c r="H124" s="64"/>
      <c r="I124" s="64"/>
      <c r="J124" s="64"/>
      <c r="K124" s="64"/>
      <c r="L124" s="64"/>
      <c r="M124" s="64"/>
      <c r="N124" s="64"/>
      <c r="O124" s="64"/>
    </row>
    <row r="125" spans="1:15" s="70" customFormat="1">
      <c r="A125" s="143">
        <v>114</v>
      </c>
      <c r="B125" s="144"/>
      <c r="C125" s="146"/>
      <c r="D125" s="150" t="str">
        <f t="shared" si="3"/>
        <v/>
      </c>
      <c r="E125" s="143"/>
      <c r="G125"/>
      <c r="H125" s="64"/>
      <c r="I125" s="64"/>
      <c r="J125" s="64"/>
      <c r="K125" s="64"/>
      <c r="L125" s="64"/>
      <c r="M125" s="64"/>
      <c r="N125" s="64"/>
      <c r="O125" s="64"/>
    </row>
    <row r="126" spans="1:15" s="70" customFormat="1">
      <c r="A126" s="143">
        <v>115</v>
      </c>
      <c r="B126" s="144"/>
      <c r="C126" s="146"/>
      <c r="D126" s="150" t="str">
        <f t="shared" si="3"/>
        <v/>
      </c>
      <c r="E126" s="143"/>
      <c r="G126"/>
      <c r="H126" s="64"/>
      <c r="I126" s="64"/>
      <c r="J126" s="64"/>
      <c r="K126" s="64"/>
      <c r="L126" s="64"/>
      <c r="M126" s="64"/>
      <c r="N126" s="64"/>
      <c r="O126" s="64"/>
    </row>
    <row r="127" spans="1:15" s="70" customFormat="1">
      <c r="A127" s="143">
        <v>116</v>
      </c>
      <c r="B127" s="144"/>
      <c r="C127" s="146"/>
      <c r="D127" s="150" t="str">
        <f t="shared" si="3"/>
        <v/>
      </c>
      <c r="E127" s="143"/>
      <c r="G127"/>
      <c r="H127" s="64"/>
      <c r="I127" s="64"/>
      <c r="J127" s="64"/>
      <c r="K127" s="64"/>
      <c r="L127" s="64"/>
      <c r="M127" s="64"/>
      <c r="N127" s="64"/>
      <c r="O127" s="64"/>
    </row>
    <row r="128" spans="1:15" s="70" customFormat="1">
      <c r="A128" s="143">
        <v>117</v>
      </c>
      <c r="B128" s="144"/>
      <c r="C128" s="146"/>
      <c r="D128" s="150" t="str">
        <f t="shared" si="3"/>
        <v/>
      </c>
      <c r="E128" s="143"/>
      <c r="G128"/>
      <c r="H128" s="64"/>
      <c r="I128" s="64"/>
      <c r="J128" s="64"/>
      <c r="K128" s="64"/>
      <c r="L128" s="64"/>
      <c r="M128" s="64"/>
      <c r="N128" s="64"/>
      <c r="O128" s="64"/>
    </row>
    <row r="129" spans="1:15" s="70" customFormat="1">
      <c r="A129" s="143">
        <v>118</v>
      </c>
      <c r="B129" s="144"/>
      <c r="C129" s="146"/>
      <c r="D129" s="150" t="str">
        <f t="shared" si="3"/>
        <v/>
      </c>
      <c r="E129" s="143"/>
      <c r="G129"/>
      <c r="H129" s="64"/>
      <c r="I129" s="64"/>
      <c r="J129" s="64"/>
      <c r="K129" s="64"/>
      <c r="L129" s="64"/>
      <c r="M129" s="64"/>
      <c r="N129" s="64"/>
      <c r="O129" s="64"/>
    </row>
    <row r="130" spans="1:15" s="70" customFormat="1">
      <c r="A130" s="143">
        <v>119</v>
      </c>
      <c r="B130" s="144"/>
      <c r="C130" s="146"/>
      <c r="D130" s="150" t="str">
        <f t="shared" si="3"/>
        <v/>
      </c>
      <c r="E130" s="143"/>
      <c r="G130"/>
      <c r="H130" s="64"/>
      <c r="I130" s="64"/>
      <c r="J130" s="64"/>
      <c r="K130" s="64"/>
      <c r="L130" s="64"/>
      <c r="M130" s="64"/>
      <c r="N130" s="64"/>
      <c r="O130" s="64"/>
    </row>
    <row r="131" spans="1:15" s="70" customFormat="1">
      <c r="A131" s="143">
        <v>120</v>
      </c>
      <c r="B131" s="144"/>
      <c r="C131" s="146"/>
      <c r="D131" s="150" t="str">
        <f t="shared" si="3"/>
        <v/>
      </c>
      <c r="E131" s="143"/>
      <c r="G131"/>
      <c r="H131" s="64"/>
      <c r="I131" s="64"/>
      <c r="J131" s="64"/>
      <c r="K131" s="64"/>
      <c r="L131" s="64"/>
      <c r="M131" s="64"/>
      <c r="N131" s="64"/>
      <c r="O131" s="64"/>
    </row>
    <row r="132" spans="1:15" s="70" customFormat="1">
      <c r="A132" s="143">
        <v>121</v>
      </c>
      <c r="B132" s="144"/>
      <c r="C132" s="146"/>
      <c r="D132" s="150" t="str">
        <f t="shared" si="3"/>
        <v/>
      </c>
      <c r="E132" s="143"/>
      <c r="G132"/>
      <c r="H132" s="64"/>
      <c r="I132" s="64"/>
      <c r="J132" s="64"/>
      <c r="K132" s="64"/>
      <c r="L132" s="64"/>
      <c r="M132" s="64"/>
      <c r="N132" s="64"/>
      <c r="O132" s="64"/>
    </row>
    <row r="133" spans="1:15" s="70" customFormat="1">
      <c r="A133" s="143">
        <v>122</v>
      </c>
      <c r="B133" s="144"/>
      <c r="C133" s="146"/>
      <c r="D133" s="150" t="str">
        <f t="shared" si="3"/>
        <v/>
      </c>
      <c r="E133" s="143"/>
      <c r="G133"/>
      <c r="H133" s="64"/>
      <c r="I133" s="64"/>
      <c r="J133" s="64"/>
      <c r="K133" s="64"/>
      <c r="L133" s="64"/>
      <c r="M133" s="64"/>
      <c r="N133" s="64"/>
      <c r="O133" s="64"/>
    </row>
    <row r="134" spans="1:15" s="70" customFormat="1">
      <c r="A134" s="143">
        <v>123</v>
      </c>
      <c r="B134" s="144"/>
      <c r="C134" s="146"/>
      <c r="D134" s="150" t="str">
        <f t="shared" si="3"/>
        <v/>
      </c>
      <c r="E134" s="143"/>
      <c r="G134"/>
      <c r="H134" s="64"/>
      <c r="I134" s="64"/>
      <c r="J134" s="64"/>
      <c r="K134" s="64"/>
      <c r="L134" s="64"/>
      <c r="M134" s="64"/>
      <c r="N134" s="64"/>
      <c r="O134" s="64"/>
    </row>
    <row r="135" spans="1:15" s="70" customFormat="1">
      <c r="A135" s="143">
        <v>124</v>
      </c>
      <c r="B135" s="144"/>
      <c r="C135" s="146"/>
      <c r="D135" s="150" t="str">
        <f t="shared" si="3"/>
        <v/>
      </c>
      <c r="E135" s="143"/>
      <c r="G135"/>
      <c r="H135" s="64"/>
      <c r="I135" s="64"/>
      <c r="J135" s="64"/>
      <c r="K135" s="64"/>
      <c r="L135" s="64"/>
      <c r="M135" s="64"/>
      <c r="N135" s="64"/>
      <c r="O135" s="64"/>
    </row>
    <row r="136" spans="1:15" s="70" customFormat="1">
      <c r="A136" s="143">
        <v>125</v>
      </c>
      <c r="B136" s="144"/>
      <c r="C136" s="146"/>
      <c r="D136" s="150" t="str">
        <f t="shared" si="3"/>
        <v/>
      </c>
      <c r="E136" s="143"/>
      <c r="G136"/>
      <c r="H136" s="64"/>
      <c r="I136" s="64"/>
      <c r="J136" s="64"/>
      <c r="K136" s="64"/>
      <c r="L136" s="64"/>
      <c r="M136" s="64"/>
      <c r="N136" s="64"/>
      <c r="O136" s="64"/>
    </row>
    <row r="137" spans="1:15" s="70" customFormat="1">
      <c r="A137" s="143">
        <v>126</v>
      </c>
      <c r="B137" s="144"/>
      <c r="C137" s="146"/>
      <c r="D137" s="150" t="str">
        <f t="shared" si="3"/>
        <v/>
      </c>
      <c r="E137" s="143"/>
      <c r="G137"/>
      <c r="H137" s="64"/>
      <c r="I137" s="64"/>
      <c r="J137" s="64"/>
      <c r="K137" s="64"/>
      <c r="L137" s="64"/>
      <c r="M137" s="64"/>
      <c r="N137" s="64"/>
      <c r="O137" s="64"/>
    </row>
    <row r="138" spans="1:15" s="70" customFormat="1">
      <c r="A138" s="143">
        <v>127</v>
      </c>
      <c r="B138" s="144"/>
      <c r="C138" s="146"/>
      <c r="D138" s="150" t="str">
        <f t="shared" si="3"/>
        <v/>
      </c>
      <c r="E138" s="143"/>
      <c r="G138"/>
      <c r="H138" s="64"/>
      <c r="I138" s="64"/>
      <c r="J138" s="64"/>
      <c r="K138" s="64"/>
      <c r="L138" s="64"/>
      <c r="M138" s="64"/>
      <c r="N138" s="64"/>
      <c r="O138" s="64"/>
    </row>
    <row r="139" spans="1:15" s="70" customFormat="1">
      <c r="A139" s="143">
        <v>128</v>
      </c>
      <c r="B139" s="144"/>
      <c r="C139" s="146"/>
      <c r="D139" s="150" t="str">
        <f t="shared" si="3"/>
        <v/>
      </c>
      <c r="E139" s="143"/>
      <c r="G139"/>
      <c r="H139" s="64"/>
      <c r="I139" s="64"/>
      <c r="J139" s="64"/>
      <c r="K139" s="64"/>
      <c r="L139" s="64"/>
      <c r="M139" s="64"/>
      <c r="N139" s="64"/>
      <c r="O139" s="64"/>
    </row>
    <row r="140" spans="1:15" s="70" customFormat="1">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c r="A141" s="143">
        <v>130</v>
      </c>
      <c r="B141" s="144"/>
      <c r="C141" s="146"/>
      <c r="D141" s="150" t="str">
        <f t="shared" si="5"/>
        <v/>
      </c>
      <c r="E141" s="143"/>
      <c r="G141"/>
      <c r="H141" s="64"/>
      <c r="I141" s="64"/>
      <c r="J141" s="64"/>
      <c r="K141" s="64"/>
      <c r="L141" s="64"/>
      <c r="M141" s="64"/>
      <c r="N141" s="64"/>
      <c r="O141" s="64"/>
    </row>
    <row r="142" spans="1:15" s="70" customFormat="1">
      <c r="A142" s="143">
        <v>131</v>
      </c>
      <c r="B142" s="144"/>
      <c r="C142" s="146"/>
      <c r="D142" s="150" t="str">
        <f t="shared" si="5"/>
        <v/>
      </c>
      <c r="E142" s="143"/>
      <c r="G142"/>
      <c r="H142" s="64"/>
      <c r="I142" s="64"/>
      <c r="J142" s="64"/>
      <c r="K142" s="64"/>
      <c r="L142" s="64"/>
      <c r="M142" s="64"/>
      <c r="N142" s="64"/>
      <c r="O142" s="64"/>
    </row>
    <row r="143" spans="1:15" s="70" customFormat="1">
      <c r="A143" s="143">
        <v>132</v>
      </c>
      <c r="B143" s="144"/>
      <c r="C143" s="146"/>
      <c r="D143" s="150" t="str">
        <f t="shared" si="5"/>
        <v/>
      </c>
      <c r="E143" s="143"/>
      <c r="G143"/>
      <c r="H143" s="64"/>
      <c r="I143" s="64"/>
      <c r="J143" s="64"/>
      <c r="K143" s="64"/>
      <c r="L143" s="64"/>
      <c r="M143" s="64"/>
      <c r="N143" s="64"/>
      <c r="O143" s="64"/>
    </row>
    <row r="144" spans="1:15" s="70" customFormat="1">
      <c r="A144" s="143">
        <v>133</v>
      </c>
      <c r="B144" s="144"/>
      <c r="C144" s="146"/>
      <c r="D144" s="150" t="str">
        <f t="shared" si="5"/>
        <v/>
      </c>
      <c r="E144" s="143"/>
      <c r="G144"/>
      <c r="H144" s="64"/>
      <c r="I144" s="64"/>
      <c r="J144" s="64"/>
      <c r="K144" s="64"/>
      <c r="L144" s="64"/>
      <c r="M144" s="64"/>
      <c r="N144" s="64"/>
      <c r="O144" s="64"/>
    </row>
    <row r="145" spans="1:15" s="70" customFormat="1">
      <c r="A145" s="143">
        <v>134</v>
      </c>
      <c r="B145" s="144"/>
      <c r="C145" s="146"/>
      <c r="D145" s="150" t="str">
        <f t="shared" si="5"/>
        <v/>
      </c>
      <c r="E145" s="143"/>
      <c r="G145"/>
      <c r="H145" s="64"/>
      <c r="I145" s="64"/>
      <c r="J145" s="64"/>
      <c r="K145" s="64"/>
      <c r="L145" s="64"/>
      <c r="M145" s="64"/>
      <c r="N145" s="64"/>
      <c r="O145" s="64"/>
    </row>
    <row r="146" spans="1:15" s="70" customFormat="1">
      <c r="A146" s="143">
        <v>135</v>
      </c>
      <c r="B146" s="144"/>
      <c r="C146" s="146"/>
      <c r="D146" s="150" t="str">
        <f t="shared" si="5"/>
        <v/>
      </c>
      <c r="E146" s="143"/>
      <c r="G146"/>
      <c r="H146" s="64"/>
      <c r="I146" s="64"/>
      <c r="J146" s="64"/>
      <c r="K146" s="64"/>
      <c r="L146" s="64"/>
      <c r="M146" s="64"/>
      <c r="N146" s="64"/>
      <c r="O146" s="64"/>
    </row>
    <row r="147" spans="1:15" s="70" customFormat="1">
      <c r="A147" s="143">
        <v>136</v>
      </c>
      <c r="B147" s="144"/>
      <c r="C147" s="146"/>
      <c r="D147" s="150" t="str">
        <f t="shared" si="5"/>
        <v/>
      </c>
      <c r="E147" s="143"/>
      <c r="G147"/>
      <c r="H147" s="64"/>
      <c r="I147" s="64"/>
      <c r="J147" s="64"/>
      <c r="K147" s="64"/>
      <c r="L147" s="64"/>
      <c r="M147" s="64"/>
      <c r="N147" s="64"/>
      <c r="O147" s="64"/>
    </row>
    <row r="148" spans="1:15" s="70" customFormat="1">
      <c r="A148" s="143">
        <v>137</v>
      </c>
      <c r="B148" s="144"/>
      <c r="C148" s="146"/>
      <c r="D148" s="150" t="str">
        <f t="shared" si="5"/>
        <v/>
      </c>
      <c r="E148" s="143"/>
      <c r="G148"/>
      <c r="H148" s="64"/>
      <c r="I148" s="64"/>
      <c r="J148" s="64"/>
      <c r="K148" s="64"/>
      <c r="L148" s="64"/>
      <c r="M148" s="64"/>
      <c r="N148" s="64"/>
      <c r="O148" s="64"/>
    </row>
    <row r="149" spans="1:15" s="70" customFormat="1">
      <c r="A149" s="143">
        <v>138</v>
      </c>
      <c r="B149" s="144"/>
      <c r="C149" s="146"/>
      <c r="D149" s="150" t="str">
        <f t="shared" si="5"/>
        <v/>
      </c>
      <c r="E149" s="143"/>
      <c r="G149"/>
      <c r="H149" s="64"/>
      <c r="I149" s="64"/>
      <c r="J149" s="64"/>
      <c r="K149" s="64"/>
      <c r="L149" s="64"/>
      <c r="M149" s="64"/>
      <c r="N149" s="64"/>
      <c r="O149" s="64"/>
    </row>
    <row r="150" spans="1:15" s="70" customFormat="1">
      <c r="A150" s="143">
        <v>139</v>
      </c>
      <c r="B150" s="144"/>
      <c r="C150" s="146"/>
      <c r="D150" s="150" t="str">
        <f t="shared" si="5"/>
        <v/>
      </c>
      <c r="E150" s="143"/>
      <c r="G150"/>
      <c r="H150" s="64"/>
      <c r="I150" s="64"/>
      <c r="J150" s="64"/>
      <c r="K150" s="64"/>
      <c r="L150" s="64"/>
      <c r="M150" s="64"/>
      <c r="N150" s="64"/>
      <c r="O150" s="64"/>
    </row>
    <row r="151" spans="1:15" s="70" customFormat="1">
      <c r="A151" s="143">
        <v>140</v>
      </c>
      <c r="B151" s="144"/>
      <c r="C151" s="146"/>
      <c r="D151" s="150" t="str">
        <f t="shared" si="5"/>
        <v/>
      </c>
      <c r="E151" s="143"/>
      <c r="G151"/>
      <c r="H151" s="64"/>
      <c r="I151" s="64"/>
      <c r="J151" s="64"/>
      <c r="K151" s="64"/>
      <c r="L151" s="64"/>
      <c r="M151" s="64"/>
      <c r="N151" s="64"/>
      <c r="O151" s="64"/>
    </row>
    <row r="152" spans="1:15" s="70" customFormat="1">
      <c r="A152" s="143">
        <v>141</v>
      </c>
      <c r="B152" s="144"/>
      <c r="C152" s="146"/>
      <c r="D152" s="150" t="str">
        <f t="shared" si="5"/>
        <v/>
      </c>
      <c r="E152" s="143"/>
      <c r="G152"/>
      <c r="H152" s="64"/>
      <c r="I152" s="64"/>
      <c r="J152" s="64"/>
      <c r="K152" s="64"/>
      <c r="L152" s="64"/>
      <c r="M152" s="64"/>
      <c r="N152" s="64"/>
      <c r="O152" s="64"/>
    </row>
    <row r="153" spans="1:15" s="70" customFormat="1">
      <c r="A153" s="143">
        <v>142</v>
      </c>
      <c r="B153" s="144"/>
      <c r="C153" s="146"/>
      <c r="D153" s="150" t="str">
        <f t="shared" si="5"/>
        <v/>
      </c>
      <c r="E153" s="143"/>
      <c r="G153"/>
      <c r="H153" s="64"/>
      <c r="I153" s="64"/>
      <c r="J153" s="64"/>
      <c r="K153" s="64"/>
      <c r="L153" s="64"/>
      <c r="M153" s="64"/>
      <c r="N153" s="64"/>
      <c r="O153" s="64"/>
    </row>
    <row r="154" spans="1:15" s="70" customFormat="1">
      <c r="A154" s="143">
        <v>143</v>
      </c>
      <c r="B154" s="144"/>
      <c r="C154" s="146"/>
      <c r="D154" s="150" t="str">
        <f t="shared" si="5"/>
        <v/>
      </c>
      <c r="E154" s="143"/>
      <c r="G154"/>
      <c r="H154" s="64"/>
      <c r="I154" s="64"/>
      <c r="J154" s="64"/>
      <c r="K154" s="64"/>
      <c r="L154" s="64"/>
      <c r="M154" s="64"/>
      <c r="N154" s="64"/>
      <c r="O154" s="64"/>
    </row>
    <row r="155" spans="1:15" s="70" customFormat="1">
      <c r="A155" s="143">
        <v>144</v>
      </c>
      <c r="B155" s="144"/>
      <c r="C155" s="146"/>
      <c r="D155" s="150" t="str">
        <f t="shared" si="5"/>
        <v/>
      </c>
      <c r="E155" s="143"/>
      <c r="G155"/>
      <c r="H155" s="64"/>
      <c r="I155" s="64"/>
      <c r="J155" s="64"/>
      <c r="K155" s="64"/>
      <c r="L155" s="64"/>
      <c r="M155" s="64"/>
      <c r="N155" s="64"/>
      <c r="O155" s="64"/>
    </row>
    <row r="156" spans="1:15" s="70" customFormat="1">
      <c r="A156" s="143">
        <v>145</v>
      </c>
      <c r="B156" s="144"/>
      <c r="C156" s="146"/>
      <c r="D156" s="150" t="str">
        <f t="shared" si="5"/>
        <v/>
      </c>
      <c r="E156" s="143"/>
      <c r="G156"/>
      <c r="H156" s="64"/>
      <c r="I156" s="64"/>
      <c r="J156" s="64"/>
      <c r="K156" s="64"/>
      <c r="L156" s="64"/>
      <c r="M156" s="64"/>
      <c r="N156" s="64"/>
      <c r="O156" s="64"/>
    </row>
    <row r="157" spans="1:15" s="70" customFormat="1">
      <c r="A157" s="143">
        <v>146</v>
      </c>
      <c r="B157" s="144"/>
      <c r="C157" s="146"/>
      <c r="D157" s="150" t="str">
        <f t="shared" si="5"/>
        <v/>
      </c>
      <c r="E157" s="143"/>
      <c r="G157"/>
      <c r="H157" s="64"/>
      <c r="I157" s="64"/>
      <c r="J157" s="64"/>
      <c r="K157" s="64"/>
      <c r="L157" s="64"/>
      <c r="M157" s="64"/>
      <c r="N157" s="64"/>
      <c r="O157" s="64"/>
    </row>
    <row r="158" spans="1:15" s="70" customFormat="1">
      <c r="A158" s="143">
        <v>147</v>
      </c>
      <c r="B158" s="144"/>
      <c r="C158" s="146"/>
      <c r="D158" s="150" t="str">
        <f t="shared" si="5"/>
        <v/>
      </c>
      <c r="E158" s="143"/>
      <c r="G158"/>
      <c r="H158" s="64"/>
      <c r="I158" s="64"/>
      <c r="J158" s="64"/>
      <c r="K158" s="64"/>
      <c r="L158" s="64"/>
      <c r="M158" s="64"/>
      <c r="N158" s="64"/>
      <c r="O158" s="64"/>
    </row>
    <row r="159" spans="1:15" s="70" customFormat="1">
      <c r="A159" s="143">
        <v>148</v>
      </c>
      <c r="B159" s="144"/>
      <c r="C159" s="146"/>
      <c r="D159" s="150" t="str">
        <f t="shared" si="5"/>
        <v/>
      </c>
      <c r="E159" s="143"/>
      <c r="G159"/>
      <c r="H159" s="64"/>
      <c r="I159" s="64"/>
      <c r="J159" s="64"/>
      <c r="K159" s="64"/>
      <c r="L159" s="64"/>
      <c r="M159" s="64"/>
      <c r="N159" s="64"/>
      <c r="O159" s="64"/>
    </row>
    <row r="160" spans="1:15" s="70" customFormat="1">
      <c r="A160" s="143">
        <v>149</v>
      </c>
      <c r="B160" s="144"/>
      <c r="C160" s="146"/>
      <c r="D160" s="150" t="str">
        <f t="shared" si="5"/>
        <v/>
      </c>
      <c r="E160" s="143"/>
      <c r="G160"/>
      <c r="H160" s="64"/>
      <c r="I160" s="64"/>
      <c r="J160" s="64"/>
      <c r="K160" s="64"/>
      <c r="L160" s="64"/>
      <c r="M160" s="64"/>
      <c r="N160" s="64"/>
      <c r="O160" s="64"/>
    </row>
    <row r="161" spans="1:15" s="70" customFormat="1">
      <c r="A161" s="143">
        <v>150</v>
      </c>
      <c r="B161" s="144"/>
      <c r="C161" s="146"/>
      <c r="D161" s="150" t="str">
        <f t="shared" si="5"/>
        <v/>
      </c>
      <c r="E161" s="143"/>
      <c r="G161"/>
      <c r="H161" s="64"/>
      <c r="I161" s="64"/>
      <c r="J161" s="64"/>
      <c r="K161" s="64"/>
      <c r="L161" s="64"/>
      <c r="M161" s="64"/>
      <c r="N161" s="64"/>
      <c r="O161" s="64"/>
    </row>
    <row r="162" spans="1:15" s="70" customFormat="1">
      <c r="A162" s="143">
        <v>151</v>
      </c>
      <c r="B162" s="144"/>
      <c r="C162" s="146"/>
      <c r="D162" s="150" t="str">
        <f t="shared" si="5"/>
        <v/>
      </c>
      <c r="E162" s="143"/>
      <c r="G162"/>
      <c r="H162" s="64"/>
      <c r="I162" s="64"/>
      <c r="J162" s="64"/>
      <c r="K162" s="64"/>
      <c r="L162" s="64"/>
      <c r="M162" s="64"/>
      <c r="N162" s="64"/>
      <c r="O162" s="64"/>
    </row>
    <row r="163" spans="1:15" s="70" customFormat="1">
      <c r="A163" s="143">
        <v>152</v>
      </c>
      <c r="B163" s="144"/>
      <c r="C163" s="146"/>
      <c r="D163" s="150" t="str">
        <f t="shared" si="5"/>
        <v/>
      </c>
      <c r="E163" s="143"/>
      <c r="G163"/>
      <c r="H163" s="64"/>
      <c r="I163" s="64"/>
      <c r="J163" s="64"/>
      <c r="K163" s="64"/>
      <c r="L163" s="64"/>
      <c r="M163" s="64"/>
      <c r="N163" s="64"/>
      <c r="O163" s="64"/>
    </row>
    <row r="164" spans="1:15" s="70" customFormat="1">
      <c r="A164" s="143">
        <v>153</v>
      </c>
      <c r="B164" s="144"/>
      <c r="C164" s="146"/>
      <c r="D164" s="150" t="str">
        <f t="shared" si="5"/>
        <v/>
      </c>
      <c r="E164" s="143"/>
      <c r="G164"/>
      <c r="H164" s="64"/>
      <c r="I164" s="64"/>
      <c r="J164" s="64"/>
      <c r="K164" s="64"/>
      <c r="L164" s="64"/>
      <c r="M164" s="64"/>
      <c r="N164" s="64"/>
      <c r="O164" s="64"/>
    </row>
    <row r="165" spans="1:15" s="70" customFormat="1">
      <c r="A165" s="143">
        <v>154</v>
      </c>
      <c r="B165" s="144"/>
      <c r="C165" s="146"/>
      <c r="D165" s="150" t="str">
        <f t="shared" si="5"/>
        <v/>
      </c>
      <c r="E165" s="143"/>
      <c r="G165"/>
      <c r="H165" s="64"/>
      <c r="I165" s="64"/>
      <c r="J165" s="64"/>
      <c r="K165" s="64"/>
      <c r="L165" s="64"/>
      <c r="M165" s="64"/>
      <c r="N165" s="64"/>
      <c r="O165" s="64"/>
    </row>
    <row r="166" spans="1:15" s="70" customFormat="1">
      <c r="A166" s="143">
        <v>155</v>
      </c>
      <c r="B166" s="144"/>
      <c r="C166" s="146"/>
      <c r="D166" s="150" t="str">
        <f t="shared" si="5"/>
        <v/>
      </c>
      <c r="E166" s="143"/>
      <c r="G166"/>
      <c r="H166" s="64"/>
      <c r="I166" s="64"/>
      <c r="J166" s="64"/>
      <c r="K166" s="64"/>
      <c r="L166" s="64"/>
      <c r="M166" s="64"/>
      <c r="N166" s="64"/>
      <c r="O166" s="64"/>
    </row>
    <row r="167" spans="1:15" s="70" customFormat="1">
      <c r="A167" s="143">
        <v>156</v>
      </c>
      <c r="B167" s="144"/>
      <c r="C167" s="146"/>
      <c r="D167" s="150" t="str">
        <f t="shared" si="5"/>
        <v/>
      </c>
      <c r="E167" s="143"/>
      <c r="G167"/>
      <c r="H167" s="64"/>
      <c r="I167" s="64"/>
      <c r="J167" s="64"/>
      <c r="K167" s="64"/>
      <c r="L167" s="64"/>
      <c r="M167" s="64"/>
      <c r="N167" s="64"/>
      <c r="O167" s="64"/>
    </row>
    <row r="168" spans="1:15" s="70" customFormat="1">
      <c r="A168" s="143">
        <v>157</v>
      </c>
      <c r="B168" s="144"/>
      <c r="C168" s="146"/>
      <c r="D168" s="150" t="str">
        <f t="shared" si="5"/>
        <v/>
      </c>
      <c r="E168" s="143"/>
      <c r="G168"/>
      <c r="H168" s="64"/>
      <c r="I168" s="64"/>
      <c r="J168" s="64"/>
      <c r="K168" s="64"/>
      <c r="L168" s="64"/>
      <c r="M168" s="64"/>
      <c r="N168" s="64"/>
      <c r="O168" s="64"/>
    </row>
    <row r="169" spans="1:15" s="70" customFormat="1">
      <c r="A169" s="143">
        <v>158</v>
      </c>
      <c r="B169" s="144"/>
      <c r="C169" s="146"/>
      <c r="D169" s="150" t="str">
        <f t="shared" si="5"/>
        <v/>
      </c>
      <c r="E169" s="143"/>
      <c r="G169"/>
      <c r="H169" s="64"/>
      <c r="I169" s="64"/>
      <c r="J169" s="64"/>
      <c r="K169" s="64"/>
      <c r="L169" s="64"/>
      <c r="M169" s="64"/>
      <c r="N169" s="64"/>
      <c r="O169" s="64"/>
    </row>
    <row r="170" spans="1:15" s="70" customFormat="1">
      <c r="A170" s="143">
        <v>159</v>
      </c>
      <c r="B170" s="144"/>
      <c r="C170" s="146"/>
      <c r="D170" s="150" t="str">
        <f t="shared" si="5"/>
        <v/>
      </c>
      <c r="E170" s="143"/>
      <c r="G170"/>
      <c r="H170" s="64"/>
      <c r="I170" s="64"/>
      <c r="J170" s="64"/>
      <c r="K170" s="64"/>
      <c r="L170" s="64"/>
      <c r="M170" s="64"/>
      <c r="N170" s="64"/>
      <c r="O170" s="64"/>
    </row>
    <row r="171" spans="1:15" s="70" customFormat="1">
      <c r="A171" s="143">
        <v>160</v>
      </c>
      <c r="B171" s="144"/>
      <c r="C171" s="146"/>
      <c r="D171" s="150" t="str">
        <f t="shared" si="5"/>
        <v/>
      </c>
      <c r="E171" s="143"/>
      <c r="G171"/>
      <c r="H171" s="64"/>
      <c r="I171" s="64"/>
      <c r="J171" s="64"/>
      <c r="K171" s="64"/>
      <c r="L171" s="64"/>
      <c r="M171" s="64"/>
      <c r="N171" s="64"/>
      <c r="O171" s="64"/>
    </row>
    <row r="172" spans="1:15" s="70" customFormat="1">
      <c r="A172" s="143">
        <v>161</v>
      </c>
      <c r="B172" s="144"/>
      <c r="C172" s="146"/>
      <c r="D172" s="150" t="str">
        <f t="shared" si="5"/>
        <v/>
      </c>
      <c r="E172" s="143"/>
      <c r="G172"/>
      <c r="H172" s="64"/>
      <c r="I172" s="64"/>
      <c r="J172" s="64"/>
      <c r="K172" s="64"/>
      <c r="L172" s="64"/>
      <c r="M172" s="64"/>
      <c r="N172" s="64"/>
      <c r="O172" s="64"/>
    </row>
    <row r="173" spans="1:15" s="70" customFormat="1">
      <c r="A173" s="143">
        <v>162</v>
      </c>
      <c r="B173" s="144"/>
      <c r="C173" s="146"/>
      <c r="D173" s="150" t="str">
        <f t="shared" si="5"/>
        <v/>
      </c>
      <c r="E173" s="143"/>
      <c r="G173"/>
      <c r="H173" s="64"/>
      <c r="I173" s="64"/>
      <c r="J173" s="64"/>
      <c r="K173" s="64"/>
      <c r="L173" s="64"/>
      <c r="M173" s="64"/>
      <c r="N173" s="64"/>
      <c r="O173" s="64"/>
    </row>
    <row r="174" spans="1:15" s="70" customFormat="1">
      <c r="A174" s="143">
        <v>163</v>
      </c>
      <c r="B174" s="144"/>
      <c r="C174" s="146"/>
      <c r="D174" s="150" t="str">
        <f t="shared" si="5"/>
        <v/>
      </c>
      <c r="E174" s="143"/>
      <c r="G174"/>
      <c r="H174" s="64"/>
      <c r="I174" s="64"/>
      <c r="J174" s="64"/>
      <c r="K174" s="64"/>
      <c r="L174" s="64"/>
      <c r="M174" s="64"/>
      <c r="N174" s="64"/>
      <c r="O174" s="64"/>
    </row>
    <row r="175" spans="1:15" s="70" customFormat="1">
      <c r="A175" s="143">
        <v>164</v>
      </c>
      <c r="B175" s="144"/>
      <c r="C175" s="146"/>
      <c r="D175" s="150" t="str">
        <f t="shared" si="5"/>
        <v/>
      </c>
      <c r="E175" s="143"/>
      <c r="G175"/>
      <c r="H175" s="64"/>
      <c r="I175" s="64"/>
      <c r="J175" s="64"/>
      <c r="K175" s="64"/>
      <c r="L175" s="64"/>
      <c r="M175" s="64"/>
      <c r="N175" s="64"/>
      <c r="O175" s="64"/>
    </row>
    <row r="176" spans="1:15" s="70" customFormat="1">
      <c r="A176" s="143">
        <v>165</v>
      </c>
      <c r="B176" s="144"/>
      <c r="C176" s="146"/>
      <c r="D176" s="150" t="str">
        <f t="shared" si="5"/>
        <v/>
      </c>
      <c r="E176" s="143"/>
      <c r="G176"/>
      <c r="H176" s="64"/>
      <c r="I176" s="64"/>
      <c r="J176" s="64"/>
      <c r="K176" s="64"/>
      <c r="L176" s="64"/>
      <c r="M176" s="64"/>
      <c r="N176" s="64"/>
      <c r="O176" s="64"/>
    </row>
    <row r="177" spans="1:15" s="70" customFormat="1">
      <c r="A177" s="143">
        <v>166</v>
      </c>
      <c r="B177" s="144"/>
      <c r="C177" s="146"/>
      <c r="D177" s="150" t="str">
        <f t="shared" si="5"/>
        <v/>
      </c>
      <c r="E177" s="143"/>
      <c r="G177"/>
      <c r="H177" s="64"/>
      <c r="I177" s="64"/>
      <c r="J177" s="64"/>
      <c r="K177" s="64"/>
      <c r="L177" s="64"/>
      <c r="M177" s="64"/>
      <c r="N177" s="64"/>
      <c r="O177" s="64"/>
    </row>
    <row r="178" spans="1:15" s="70" customFormat="1">
      <c r="A178" s="143">
        <v>167</v>
      </c>
      <c r="B178" s="144"/>
      <c r="C178" s="146"/>
      <c r="D178" s="150" t="str">
        <f t="shared" si="5"/>
        <v/>
      </c>
      <c r="E178" s="143"/>
      <c r="G178"/>
      <c r="H178" s="64"/>
      <c r="I178" s="64"/>
      <c r="J178" s="64"/>
      <c r="K178" s="64"/>
      <c r="L178" s="64"/>
      <c r="M178" s="64"/>
      <c r="N178" s="64"/>
      <c r="O178" s="64"/>
    </row>
    <row r="179" spans="1:15" s="70" customFormat="1">
      <c r="A179" s="143">
        <v>168</v>
      </c>
      <c r="B179" s="144"/>
      <c r="C179" s="146"/>
      <c r="D179" s="150" t="str">
        <f t="shared" si="5"/>
        <v/>
      </c>
      <c r="E179" s="143"/>
      <c r="G179"/>
      <c r="H179" s="64"/>
      <c r="I179" s="64"/>
      <c r="J179" s="64"/>
      <c r="K179" s="64"/>
      <c r="L179" s="64"/>
      <c r="M179" s="64"/>
      <c r="N179" s="64"/>
      <c r="O179" s="64"/>
    </row>
    <row r="180" spans="1:15" s="70" customFormat="1">
      <c r="A180" s="143">
        <v>169</v>
      </c>
      <c r="B180" s="144"/>
      <c r="C180" s="146"/>
      <c r="D180" s="150" t="str">
        <f t="shared" si="5"/>
        <v/>
      </c>
      <c r="E180" s="143"/>
      <c r="G180"/>
      <c r="H180" s="64"/>
      <c r="I180" s="64"/>
      <c r="J180" s="64"/>
      <c r="K180" s="64"/>
      <c r="L180" s="64"/>
      <c r="M180" s="64"/>
      <c r="N180" s="64"/>
      <c r="O180" s="64"/>
    </row>
    <row r="181" spans="1:15" s="70" customFormat="1">
      <c r="A181" s="143">
        <v>170</v>
      </c>
      <c r="B181" s="144"/>
      <c r="C181" s="146"/>
      <c r="D181" s="150" t="str">
        <f t="shared" si="5"/>
        <v/>
      </c>
      <c r="E181" s="143"/>
      <c r="G181"/>
      <c r="H181" s="64"/>
      <c r="I181" s="64"/>
      <c r="J181" s="64"/>
      <c r="K181" s="64"/>
      <c r="L181" s="64"/>
      <c r="M181" s="64"/>
      <c r="N181" s="64"/>
      <c r="O181" s="64"/>
    </row>
    <row r="182" spans="1:15" s="70" customFormat="1">
      <c r="A182" s="143">
        <v>171</v>
      </c>
      <c r="B182" s="144"/>
      <c r="C182" s="146"/>
      <c r="D182" s="150" t="str">
        <f t="shared" si="5"/>
        <v/>
      </c>
      <c r="E182" s="143"/>
      <c r="G182"/>
      <c r="H182" s="64"/>
      <c r="I182" s="64"/>
      <c r="J182" s="64"/>
      <c r="K182" s="64"/>
      <c r="L182" s="64"/>
      <c r="M182" s="64"/>
      <c r="N182" s="64"/>
      <c r="O182" s="64"/>
    </row>
    <row r="183" spans="1:15" s="70" customFormat="1">
      <c r="A183" s="143">
        <v>172</v>
      </c>
      <c r="B183" s="144"/>
      <c r="C183" s="146"/>
      <c r="D183" s="150" t="str">
        <f t="shared" si="5"/>
        <v/>
      </c>
      <c r="E183" s="143"/>
      <c r="G183"/>
      <c r="H183" s="64"/>
      <c r="I183" s="64"/>
      <c r="J183" s="64"/>
      <c r="K183" s="64"/>
      <c r="L183" s="64"/>
      <c r="M183" s="64"/>
      <c r="N183" s="64"/>
      <c r="O183" s="64"/>
    </row>
    <row r="184" spans="1:15" s="70" customFormat="1">
      <c r="A184" s="143">
        <v>173</v>
      </c>
      <c r="B184" s="144"/>
      <c r="C184" s="146"/>
      <c r="D184" s="150" t="str">
        <f t="shared" si="5"/>
        <v/>
      </c>
      <c r="E184" s="143"/>
      <c r="G184"/>
      <c r="H184" s="64"/>
      <c r="I184" s="64"/>
      <c r="J184" s="64"/>
      <c r="K184" s="64"/>
      <c r="L184" s="64"/>
      <c r="M184" s="64"/>
      <c r="N184" s="64"/>
      <c r="O184" s="64"/>
    </row>
    <row r="185" spans="1:15" s="70" customFormat="1">
      <c r="A185" s="143">
        <v>174</v>
      </c>
      <c r="B185" s="144"/>
      <c r="C185" s="146"/>
      <c r="D185" s="150" t="str">
        <f t="shared" si="5"/>
        <v/>
      </c>
      <c r="E185" s="143"/>
      <c r="G185"/>
      <c r="H185" s="64"/>
      <c r="I185" s="64"/>
      <c r="J185" s="64"/>
      <c r="K185" s="64"/>
      <c r="L185" s="64"/>
      <c r="M185" s="64"/>
      <c r="N185" s="64"/>
      <c r="O185" s="64"/>
    </row>
    <row r="186" spans="1:15" s="70" customFormat="1">
      <c r="A186" s="143">
        <v>175</v>
      </c>
      <c r="B186" s="144"/>
      <c r="C186" s="146"/>
      <c r="D186" s="150" t="str">
        <f t="shared" si="5"/>
        <v/>
      </c>
      <c r="E186" s="143"/>
      <c r="G186"/>
      <c r="H186" s="64"/>
      <c r="I186" s="64"/>
      <c r="J186" s="64"/>
      <c r="K186" s="64"/>
      <c r="L186" s="64"/>
      <c r="M186" s="64"/>
      <c r="N186" s="64"/>
      <c r="O186" s="64"/>
    </row>
    <row r="187" spans="1:15" s="70" customFormat="1">
      <c r="A187" s="143">
        <v>176</v>
      </c>
      <c r="B187" s="144"/>
      <c r="C187" s="146"/>
      <c r="D187" s="150" t="str">
        <f t="shared" si="5"/>
        <v/>
      </c>
      <c r="E187" s="143"/>
      <c r="G187"/>
      <c r="H187" s="64"/>
      <c r="I187" s="64"/>
      <c r="J187" s="64"/>
      <c r="K187" s="64"/>
      <c r="L187" s="64"/>
      <c r="M187" s="64"/>
      <c r="N187" s="64"/>
      <c r="O187" s="64"/>
    </row>
    <row r="188" spans="1:15" s="70" customFormat="1">
      <c r="A188" s="143">
        <v>177</v>
      </c>
      <c r="B188" s="144"/>
      <c r="C188" s="146"/>
      <c r="D188" s="150" t="str">
        <f t="shared" si="5"/>
        <v/>
      </c>
      <c r="E188" s="143"/>
      <c r="G188"/>
      <c r="H188" s="64"/>
      <c r="I188" s="64"/>
      <c r="J188" s="64"/>
      <c r="K188" s="64"/>
      <c r="L188" s="64"/>
      <c r="M188" s="64"/>
      <c r="N188" s="64"/>
      <c r="O188" s="64"/>
    </row>
    <row r="189" spans="1:15" s="70" customFormat="1">
      <c r="A189" s="143">
        <v>178</v>
      </c>
      <c r="B189" s="144"/>
      <c r="C189" s="146"/>
      <c r="D189" s="150" t="str">
        <f t="shared" si="5"/>
        <v/>
      </c>
      <c r="E189" s="143"/>
      <c r="G189"/>
      <c r="H189" s="64"/>
      <c r="I189" s="64"/>
      <c r="J189" s="64"/>
      <c r="K189" s="64"/>
      <c r="L189" s="64"/>
      <c r="M189" s="64"/>
      <c r="N189" s="64"/>
      <c r="O189" s="64"/>
    </row>
    <row r="190" spans="1:15" s="70" customFormat="1">
      <c r="A190" s="143">
        <v>179</v>
      </c>
      <c r="B190" s="144"/>
      <c r="C190" s="146"/>
      <c r="D190" s="150" t="str">
        <f t="shared" si="5"/>
        <v/>
      </c>
      <c r="E190" s="143"/>
      <c r="G190"/>
      <c r="H190" s="64"/>
      <c r="I190" s="64"/>
      <c r="J190" s="64"/>
      <c r="K190" s="64"/>
      <c r="L190" s="64"/>
      <c r="M190" s="64"/>
      <c r="N190" s="64"/>
      <c r="O190" s="64"/>
    </row>
    <row r="191" spans="1:15" s="70" customFormat="1">
      <c r="A191" s="143">
        <v>180</v>
      </c>
      <c r="B191" s="144"/>
      <c r="C191" s="146"/>
      <c r="D191" s="150" t="str">
        <f t="shared" si="5"/>
        <v/>
      </c>
      <c r="E191" s="143"/>
      <c r="G191"/>
      <c r="H191" s="64"/>
      <c r="I191" s="64"/>
      <c r="J191" s="64"/>
      <c r="K191" s="64"/>
      <c r="L191" s="64"/>
      <c r="M191" s="64"/>
      <c r="N191" s="64"/>
      <c r="O191" s="64"/>
    </row>
    <row r="192" spans="1:15" s="70" customFormat="1">
      <c r="A192" s="143">
        <v>181</v>
      </c>
      <c r="B192" s="144"/>
      <c r="C192" s="146"/>
      <c r="D192" s="150" t="str">
        <f t="shared" si="5"/>
        <v/>
      </c>
      <c r="E192" s="143"/>
      <c r="G192"/>
      <c r="H192" s="64"/>
      <c r="I192" s="64"/>
      <c r="J192" s="64"/>
      <c r="K192" s="64"/>
      <c r="L192" s="64"/>
      <c r="M192" s="64"/>
      <c r="N192" s="64"/>
      <c r="O192" s="64"/>
    </row>
    <row r="193" spans="1:15" s="70" customFormat="1">
      <c r="A193" s="143">
        <v>182</v>
      </c>
      <c r="B193" s="144"/>
      <c r="C193" s="146"/>
      <c r="D193" s="150" t="str">
        <f t="shared" si="5"/>
        <v/>
      </c>
      <c r="E193" s="143"/>
      <c r="G193"/>
      <c r="H193" s="64"/>
      <c r="I193" s="64"/>
      <c r="J193" s="64"/>
      <c r="K193" s="64"/>
      <c r="L193" s="64"/>
      <c r="M193" s="64"/>
      <c r="N193" s="64"/>
      <c r="O193" s="64"/>
    </row>
    <row r="194" spans="1:15" s="70" customFormat="1">
      <c r="A194" s="143">
        <v>183</v>
      </c>
      <c r="B194" s="144"/>
      <c r="C194" s="146"/>
      <c r="D194" s="150" t="str">
        <f t="shared" si="5"/>
        <v/>
      </c>
      <c r="E194" s="143"/>
      <c r="G194"/>
      <c r="H194" s="64"/>
      <c r="I194" s="64"/>
      <c r="J194" s="64"/>
      <c r="K194" s="64"/>
      <c r="L194" s="64"/>
      <c r="M194" s="64"/>
      <c r="N194" s="64"/>
      <c r="O194" s="64"/>
    </row>
    <row r="195" spans="1:15" s="70" customFormat="1">
      <c r="A195" s="143">
        <v>184</v>
      </c>
      <c r="B195" s="144"/>
      <c r="C195" s="146"/>
      <c r="D195" s="150" t="str">
        <f t="shared" si="5"/>
        <v/>
      </c>
      <c r="E195" s="143"/>
      <c r="G195"/>
      <c r="H195" s="64"/>
      <c r="I195" s="64"/>
      <c r="J195" s="64"/>
      <c r="K195" s="64"/>
      <c r="L195" s="64"/>
      <c r="M195" s="64"/>
      <c r="N195" s="64"/>
      <c r="O195" s="64"/>
    </row>
    <row r="196" spans="1:15" s="70" customFormat="1">
      <c r="A196" s="143">
        <v>185</v>
      </c>
      <c r="B196" s="144"/>
      <c r="C196" s="146"/>
      <c r="D196" s="150" t="str">
        <f t="shared" si="5"/>
        <v/>
      </c>
      <c r="E196" s="143"/>
      <c r="G196"/>
      <c r="H196" s="64"/>
      <c r="I196" s="64"/>
      <c r="J196" s="64"/>
      <c r="K196" s="64"/>
      <c r="L196" s="64"/>
      <c r="M196" s="64"/>
      <c r="N196" s="64"/>
      <c r="O196" s="64"/>
    </row>
    <row r="197" spans="1:15" s="70" customFormat="1">
      <c r="A197" s="143">
        <v>186</v>
      </c>
      <c r="B197" s="144"/>
      <c r="C197" s="146"/>
      <c r="D197" s="150" t="str">
        <f t="shared" si="5"/>
        <v/>
      </c>
      <c r="E197" s="143"/>
      <c r="G197"/>
      <c r="H197" s="64"/>
      <c r="I197" s="64"/>
      <c r="J197" s="64"/>
      <c r="K197" s="64"/>
      <c r="L197" s="64"/>
      <c r="M197" s="64"/>
      <c r="N197" s="64"/>
      <c r="O197" s="64"/>
    </row>
    <row r="198" spans="1:15" s="70" customFormat="1">
      <c r="A198" s="143">
        <v>187</v>
      </c>
      <c r="B198" s="144"/>
      <c r="C198" s="146"/>
      <c r="D198" s="150" t="str">
        <f t="shared" si="5"/>
        <v/>
      </c>
      <c r="E198" s="143"/>
      <c r="G198"/>
      <c r="H198" s="64"/>
      <c r="I198" s="64"/>
      <c r="J198" s="64"/>
      <c r="K198" s="64"/>
      <c r="L198" s="64"/>
      <c r="M198" s="64"/>
      <c r="N198" s="64"/>
      <c r="O198" s="64"/>
    </row>
    <row r="199" spans="1:15" s="70" customFormat="1">
      <c r="A199" s="143">
        <v>188</v>
      </c>
      <c r="B199" s="144"/>
      <c r="C199" s="146"/>
      <c r="D199" s="150" t="str">
        <f t="shared" si="5"/>
        <v/>
      </c>
      <c r="E199" s="143"/>
      <c r="G199"/>
      <c r="H199" s="64"/>
      <c r="I199" s="64"/>
      <c r="J199" s="64"/>
      <c r="K199" s="64"/>
      <c r="L199" s="64"/>
      <c r="M199" s="64"/>
      <c r="N199" s="64"/>
      <c r="O199" s="64"/>
    </row>
    <row r="200" spans="1:15" s="70" customFormat="1">
      <c r="A200" s="143">
        <v>189</v>
      </c>
      <c r="B200" s="144"/>
      <c r="C200" s="146"/>
      <c r="D200" s="150" t="str">
        <f t="shared" si="5"/>
        <v/>
      </c>
      <c r="E200" s="143"/>
      <c r="G200"/>
      <c r="H200" s="64"/>
      <c r="I200" s="64"/>
      <c r="J200" s="64"/>
      <c r="K200" s="64"/>
      <c r="L200" s="64"/>
      <c r="M200" s="64"/>
      <c r="N200" s="64"/>
      <c r="O200" s="64"/>
    </row>
    <row r="201" spans="1:15" s="70" customFormat="1">
      <c r="A201" s="143">
        <v>190</v>
      </c>
      <c r="B201" s="144"/>
      <c r="C201" s="146"/>
      <c r="D201" s="150" t="str">
        <f t="shared" si="5"/>
        <v/>
      </c>
      <c r="E201" s="143"/>
      <c r="G201"/>
      <c r="H201" s="64"/>
      <c r="I201" s="64"/>
      <c r="J201" s="64"/>
      <c r="K201" s="64"/>
      <c r="L201" s="64"/>
      <c r="M201" s="64"/>
      <c r="N201" s="64"/>
      <c r="O201" s="64"/>
    </row>
    <row r="202" spans="1:15" s="70" customFormat="1">
      <c r="A202" s="143">
        <v>191</v>
      </c>
      <c r="B202" s="144"/>
      <c r="C202" s="146"/>
      <c r="D202" s="150" t="str">
        <f t="shared" si="5"/>
        <v/>
      </c>
      <c r="E202" s="143"/>
      <c r="G202"/>
      <c r="H202" s="64"/>
      <c r="I202" s="64"/>
      <c r="J202" s="64"/>
      <c r="K202" s="64"/>
      <c r="L202" s="64"/>
      <c r="M202" s="64"/>
      <c r="N202" s="64"/>
      <c r="O202" s="64"/>
    </row>
    <row r="203" spans="1:15" s="70" customFormat="1">
      <c r="A203" s="143">
        <v>192</v>
      </c>
      <c r="B203" s="144"/>
      <c r="C203" s="146"/>
      <c r="D203" s="150" t="str">
        <f t="shared" si="5"/>
        <v/>
      </c>
      <c r="E203" s="143"/>
      <c r="G203"/>
      <c r="H203" s="64"/>
      <c r="I203" s="64"/>
      <c r="J203" s="64"/>
      <c r="K203" s="64"/>
      <c r="L203" s="64"/>
      <c r="M203" s="64"/>
      <c r="N203" s="64"/>
      <c r="O203" s="64"/>
    </row>
    <row r="204" spans="1:15" s="70" customFormat="1">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c r="A205" s="143">
        <v>194</v>
      </c>
      <c r="B205" s="144"/>
      <c r="C205" s="146"/>
      <c r="D205" s="150" t="str">
        <f t="shared" si="6"/>
        <v/>
      </c>
      <c r="E205" s="143"/>
      <c r="G205"/>
      <c r="H205" s="64"/>
      <c r="I205" s="64"/>
      <c r="J205" s="64"/>
      <c r="K205" s="64"/>
      <c r="L205" s="64"/>
      <c r="M205" s="64"/>
      <c r="N205" s="64"/>
      <c r="O205" s="64"/>
    </row>
    <row r="206" spans="1:15" s="70" customFormat="1">
      <c r="A206" s="143">
        <v>195</v>
      </c>
      <c r="B206" s="144"/>
      <c r="C206" s="146"/>
      <c r="D206" s="150" t="str">
        <f t="shared" si="6"/>
        <v/>
      </c>
      <c r="E206" s="143"/>
      <c r="G206"/>
      <c r="H206" s="64"/>
      <c r="I206" s="64"/>
      <c r="J206" s="64"/>
      <c r="K206" s="64"/>
      <c r="L206" s="64"/>
      <c r="M206" s="64"/>
      <c r="N206" s="64"/>
      <c r="O206" s="64"/>
    </row>
    <row r="207" spans="1:15" s="70" customFormat="1">
      <c r="A207" s="143">
        <v>196</v>
      </c>
      <c r="B207" s="144"/>
      <c r="C207" s="146"/>
      <c r="D207" s="150" t="str">
        <f t="shared" si="6"/>
        <v/>
      </c>
      <c r="E207" s="143"/>
      <c r="G207"/>
      <c r="H207" s="64"/>
      <c r="I207" s="64"/>
      <c r="J207" s="64"/>
      <c r="K207" s="64"/>
      <c r="L207" s="64"/>
      <c r="M207" s="64"/>
      <c r="N207" s="64"/>
      <c r="O207" s="64"/>
    </row>
    <row r="208" spans="1:15" s="70" customFormat="1">
      <c r="A208" s="143">
        <v>197</v>
      </c>
      <c r="B208" s="144"/>
      <c r="C208" s="146"/>
      <c r="D208" s="150" t="str">
        <f t="shared" si="6"/>
        <v/>
      </c>
      <c r="E208" s="143"/>
      <c r="G208"/>
      <c r="H208" s="64"/>
      <c r="I208" s="64"/>
      <c r="J208" s="64"/>
      <c r="K208" s="64"/>
      <c r="L208" s="64"/>
      <c r="M208" s="64"/>
      <c r="N208" s="64"/>
      <c r="O208" s="64"/>
    </row>
    <row r="209" spans="1:15" s="70" customFormat="1">
      <c r="A209" s="143">
        <v>198</v>
      </c>
      <c r="B209" s="144"/>
      <c r="C209" s="146"/>
      <c r="D209" s="150" t="str">
        <f t="shared" si="6"/>
        <v/>
      </c>
      <c r="E209" s="143"/>
      <c r="G209"/>
      <c r="H209" s="64"/>
      <c r="I209" s="64"/>
      <c r="J209" s="64"/>
      <c r="K209" s="64"/>
      <c r="L209" s="64"/>
      <c r="M209" s="64"/>
      <c r="N209" s="64"/>
      <c r="O209" s="64"/>
    </row>
    <row r="210" spans="1:15" s="70" customFormat="1">
      <c r="A210" s="143">
        <v>199</v>
      </c>
      <c r="B210" s="144"/>
      <c r="C210" s="146"/>
      <c r="D210" s="150" t="str">
        <f t="shared" si="6"/>
        <v/>
      </c>
      <c r="E210" s="143"/>
      <c r="G210"/>
      <c r="H210" s="64"/>
      <c r="I210" s="64"/>
      <c r="J210" s="64"/>
      <c r="K210" s="64"/>
      <c r="L210" s="64"/>
      <c r="M210" s="64"/>
      <c r="N210" s="64"/>
      <c r="O210" s="64"/>
    </row>
    <row r="211" spans="1:15" s="70" customFormat="1">
      <c r="A211" s="143">
        <v>200</v>
      </c>
      <c r="B211" s="144"/>
      <c r="C211" s="146"/>
      <c r="D211" s="150" t="str">
        <f t="shared" si="6"/>
        <v/>
      </c>
      <c r="E211" s="143"/>
      <c r="G211"/>
      <c r="H211" s="64"/>
      <c r="I211" s="64"/>
      <c r="J211" s="64"/>
      <c r="K211" s="64"/>
      <c r="L211" s="64"/>
      <c r="M211" s="64"/>
      <c r="N211" s="64"/>
      <c r="O211" s="64"/>
    </row>
    <row r="212" spans="1:15" s="70" customFormat="1">
      <c r="A212" s="143">
        <v>201</v>
      </c>
      <c r="B212" s="144"/>
      <c r="C212" s="146"/>
      <c r="D212" s="150" t="str">
        <f t="shared" si="6"/>
        <v/>
      </c>
      <c r="E212" s="143"/>
      <c r="G212"/>
      <c r="H212" s="64"/>
      <c r="I212" s="64"/>
      <c r="J212" s="64"/>
      <c r="K212" s="64"/>
      <c r="L212" s="64"/>
      <c r="M212" s="64"/>
      <c r="N212" s="64"/>
      <c r="O212" s="64"/>
    </row>
    <row r="213" spans="1:15" s="70" customFormat="1">
      <c r="A213" s="143">
        <v>202</v>
      </c>
      <c r="B213" s="144"/>
      <c r="C213" s="146"/>
      <c r="D213" s="150" t="str">
        <f t="shared" si="6"/>
        <v/>
      </c>
      <c r="E213" s="143"/>
      <c r="G213"/>
      <c r="H213" s="64"/>
      <c r="I213" s="64"/>
      <c r="J213" s="64"/>
      <c r="K213" s="64"/>
      <c r="L213" s="64"/>
      <c r="M213" s="64"/>
      <c r="N213" s="64"/>
      <c r="O213" s="64"/>
    </row>
    <row r="214" spans="1:15" s="70" customFormat="1">
      <c r="A214" s="143">
        <v>203</v>
      </c>
      <c r="B214" s="144"/>
      <c r="C214" s="146"/>
      <c r="D214" s="150" t="str">
        <f t="shared" si="6"/>
        <v/>
      </c>
      <c r="E214" s="143"/>
      <c r="G214"/>
      <c r="H214" s="64"/>
      <c r="I214" s="64"/>
      <c r="J214" s="64"/>
      <c r="K214" s="64"/>
      <c r="L214" s="64"/>
      <c r="M214" s="64"/>
      <c r="N214" s="64"/>
      <c r="O214" s="64"/>
    </row>
    <row r="215" spans="1:15" s="70" customFormat="1">
      <c r="A215" s="143">
        <v>204</v>
      </c>
      <c r="B215" s="144"/>
      <c r="C215" s="146"/>
      <c r="D215" s="150" t="str">
        <f t="shared" si="6"/>
        <v/>
      </c>
      <c r="E215" s="143"/>
      <c r="G215"/>
      <c r="H215" s="64"/>
      <c r="I215" s="64"/>
      <c r="J215" s="64"/>
      <c r="K215" s="64"/>
      <c r="L215" s="64"/>
      <c r="M215" s="64"/>
      <c r="N215" s="64"/>
      <c r="O215" s="64"/>
    </row>
    <row r="216" spans="1:15" s="70" customFormat="1">
      <c r="A216" s="143">
        <v>205</v>
      </c>
      <c r="B216" s="144"/>
      <c r="C216" s="146"/>
      <c r="D216" s="150" t="str">
        <f t="shared" si="6"/>
        <v/>
      </c>
      <c r="E216" s="143"/>
      <c r="G216"/>
      <c r="H216" s="64"/>
      <c r="I216" s="64"/>
      <c r="J216" s="64"/>
      <c r="K216" s="64"/>
      <c r="L216" s="64"/>
      <c r="M216" s="64"/>
      <c r="N216" s="64"/>
      <c r="O216" s="64"/>
    </row>
    <row r="217" spans="1:15" s="70" customFormat="1">
      <c r="A217" s="143">
        <v>206</v>
      </c>
      <c r="B217" s="144"/>
      <c r="C217" s="146"/>
      <c r="D217" s="150" t="str">
        <f t="shared" si="6"/>
        <v/>
      </c>
      <c r="E217" s="143"/>
      <c r="G217"/>
      <c r="H217" s="64"/>
      <c r="I217" s="64"/>
      <c r="J217" s="64"/>
      <c r="K217" s="64"/>
      <c r="L217" s="64"/>
      <c r="M217" s="64"/>
      <c r="N217" s="64"/>
      <c r="O217" s="64"/>
    </row>
    <row r="218" spans="1:15" s="70" customFormat="1">
      <c r="A218" s="143">
        <v>207</v>
      </c>
      <c r="B218" s="144"/>
      <c r="C218" s="146"/>
      <c r="D218" s="150" t="str">
        <f t="shared" si="6"/>
        <v/>
      </c>
      <c r="E218" s="143"/>
      <c r="G218"/>
      <c r="H218" s="64"/>
      <c r="I218" s="64"/>
      <c r="J218" s="64"/>
      <c r="K218" s="64"/>
      <c r="L218" s="64"/>
      <c r="M218" s="64"/>
      <c r="N218" s="64"/>
      <c r="O218" s="64"/>
    </row>
    <row r="219" spans="1:15" s="70" customFormat="1">
      <c r="A219" s="143">
        <v>208</v>
      </c>
      <c r="B219" s="144"/>
      <c r="C219" s="146"/>
      <c r="D219" s="150" t="str">
        <f t="shared" si="6"/>
        <v/>
      </c>
      <c r="E219" s="143"/>
      <c r="G219"/>
      <c r="H219" s="64"/>
      <c r="I219" s="64"/>
      <c r="J219" s="64"/>
      <c r="K219" s="64"/>
      <c r="L219" s="64"/>
      <c r="M219" s="64"/>
      <c r="N219" s="64"/>
      <c r="O219" s="64"/>
    </row>
    <row r="220" spans="1:15" s="70" customFormat="1">
      <c r="A220" s="143">
        <v>209</v>
      </c>
      <c r="B220" s="144"/>
      <c r="C220" s="146"/>
      <c r="D220" s="150" t="str">
        <f t="shared" si="6"/>
        <v/>
      </c>
      <c r="E220" s="143"/>
      <c r="G220"/>
      <c r="H220" s="64"/>
      <c r="I220" s="64"/>
      <c r="J220" s="64"/>
      <c r="K220" s="64"/>
      <c r="L220" s="64"/>
      <c r="M220" s="64"/>
      <c r="N220" s="64"/>
      <c r="O220" s="64"/>
    </row>
    <row r="221" spans="1:15" s="70" customFormat="1">
      <c r="A221" s="143">
        <v>210</v>
      </c>
      <c r="B221" s="144"/>
      <c r="C221" s="146"/>
      <c r="D221" s="150" t="str">
        <f t="shared" si="6"/>
        <v/>
      </c>
      <c r="E221" s="143"/>
      <c r="G221"/>
      <c r="H221" s="64"/>
      <c r="I221" s="64"/>
      <c r="J221" s="64"/>
      <c r="K221" s="64"/>
      <c r="L221" s="64"/>
      <c r="M221" s="64"/>
      <c r="N221" s="64"/>
      <c r="O221" s="64"/>
    </row>
    <row r="222" spans="1:15" s="70" customFormat="1">
      <c r="A222" s="143">
        <v>211</v>
      </c>
      <c r="B222" s="144"/>
      <c r="C222" s="146"/>
      <c r="D222" s="150" t="str">
        <f t="shared" si="6"/>
        <v/>
      </c>
      <c r="E222" s="143"/>
      <c r="G222"/>
      <c r="H222" s="64"/>
      <c r="I222" s="64"/>
      <c r="J222" s="64"/>
      <c r="K222" s="64"/>
      <c r="L222" s="64"/>
      <c r="M222" s="64"/>
      <c r="N222" s="64"/>
      <c r="O222" s="64"/>
    </row>
    <row r="223" spans="1:15" s="70" customFormat="1">
      <c r="A223" s="143">
        <v>212</v>
      </c>
      <c r="B223" s="144"/>
      <c r="C223" s="146"/>
      <c r="D223" s="150" t="str">
        <f t="shared" si="6"/>
        <v/>
      </c>
      <c r="E223" s="143"/>
      <c r="G223"/>
      <c r="H223" s="64"/>
      <c r="I223" s="64"/>
      <c r="J223" s="64"/>
      <c r="K223" s="64"/>
      <c r="L223" s="64"/>
      <c r="M223" s="64"/>
      <c r="N223" s="64"/>
      <c r="O223" s="64"/>
    </row>
    <row r="224" spans="1:15" s="70" customFormat="1">
      <c r="A224" s="143">
        <v>213</v>
      </c>
      <c r="B224" s="144"/>
      <c r="C224" s="146"/>
      <c r="D224" s="150" t="str">
        <f t="shared" si="6"/>
        <v/>
      </c>
      <c r="E224" s="143"/>
      <c r="G224"/>
      <c r="H224" s="64"/>
      <c r="I224" s="64"/>
      <c r="J224" s="64"/>
      <c r="K224" s="64"/>
      <c r="L224" s="64"/>
      <c r="M224" s="64"/>
      <c r="N224" s="64"/>
      <c r="O224" s="64"/>
    </row>
    <row r="225" spans="1:15" s="70" customFormat="1">
      <c r="A225" s="143">
        <v>214</v>
      </c>
      <c r="B225" s="144"/>
      <c r="C225" s="146"/>
      <c r="D225" s="150" t="str">
        <f t="shared" si="6"/>
        <v/>
      </c>
      <c r="E225" s="143"/>
      <c r="G225"/>
      <c r="H225" s="64"/>
      <c r="I225" s="64"/>
      <c r="J225" s="64"/>
      <c r="K225" s="64"/>
      <c r="L225" s="64"/>
      <c r="M225" s="64"/>
      <c r="N225" s="64"/>
      <c r="O225" s="64"/>
    </row>
    <row r="226" spans="1:15" s="70" customFormat="1">
      <c r="A226" s="143">
        <v>215</v>
      </c>
      <c r="B226" s="144"/>
      <c r="C226" s="146"/>
      <c r="D226" s="150" t="str">
        <f t="shared" si="6"/>
        <v/>
      </c>
      <c r="E226" s="143"/>
      <c r="G226"/>
      <c r="H226" s="64"/>
      <c r="I226" s="64"/>
      <c r="J226" s="64"/>
      <c r="K226" s="64"/>
      <c r="L226" s="64"/>
      <c r="M226" s="64"/>
      <c r="N226" s="64"/>
      <c r="O226" s="64"/>
    </row>
    <row r="227" spans="1:15" s="70" customFormat="1">
      <c r="A227" s="143">
        <v>216</v>
      </c>
      <c r="B227" s="144"/>
      <c r="C227" s="146"/>
      <c r="D227" s="150" t="str">
        <f t="shared" si="6"/>
        <v/>
      </c>
      <c r="E227" s="143"/>
      <c r="G227"/>
      <c r="H227" s="64"/>
      <c r="I227" s="64"/>
      <c r="J227" s="64"/>
      <c r="K227" s="64"/>
      <c r="L227" s="64"/>
      <c r="M227" s="64"/>
      <c r="N227" s="64"/>
      <c r="O227" s="64"/>
    </row>
    <row r="228" spans="1:15" s="70" customFormat="1">
      <c r="A228" s="143">
        <v>217</v>
      </c>
      <c r="B228" s="144"/>
      <c r="C228" s="146"/>
      <c r="D228" s="150" t="str">
        <f t="shared" si="6"/>
        <v/>
      </c>
      <c r="E228" s="143"/>
      <c r="G228"/>
      <c r="H228" s="64"/>
      <c r="I228" s="64"/>
      <c r="J228" s="64"/>
      <c r="K228" s="64"/>
      <c r="L228" s="64"/>
      <c r="M228" s="64"/>
      <c r="N228" s="64"/>
      <c r="O228" s="64"/>
    </row>
    <row r="229" spans="1:15" s="70" customFormat="1">
      <c r="A229" s="143">
        <v>218</v>
      </c>
      <c r="B229" s="144"/>
      <c r="C229" s="146"/>
      <c r="D229" s="150" t="str">
        <f t="shared" si="6"/>
        <v/>
      </c>
      <c r="E229" s="143"/>
      <c r="G229"/>
      <c r="H229" s="64"/>
      <c r="I229" s="64"/>
      <c r="J229" s="64"/>
      <c r="K229" s="64"/>
      <c r="L229" s="64"/>
      <c r="M229" s="64"/>
      <c r="N229" s="64"/>
      <c r="O229" s="64"/>
    </row>
    <row r="230" spans="1:15" s="70" customFormat="1">
      <c r="A230" s="143">
        <v>219</v>
      </c>
      <c r="B230" s="144"/>
      <c r="C230" s="146"/>
      <c r="D230" s="150" t="str">
        <f t="shared" si="6"/>
        <v/>
      </c>
      <c r="E230" s="143"/>
      <c r="G230"/>
      <c r="H230" s="64"/>
      <c r="I230" s="64"/>
      <c r="J230" s="64"/>
      <c r="K230" s="64"/>
      <c r="L230" s="64"/>
      <c r="M230" s="64"/>
      <c r="N230" s="64"/>
      <c r="O230" s="64"/>
    </row>
    <row r="231" spans="1:15" s="70" customFormat="1">
      <c r="A231" s="143">
        <v>220</v>
      </c>
      <c r="B231" s="144"/>
      <c r="C231" s="146"/>
      <c r="D231" s="150" t="str">
        <f t="shared" si="6"/>
        <v/>
      </c>
      <c r="E231" s="143"/>
      <c r="G231"/>
      <c r="H231" s="64"/>
      <c r="I231" s="64"/>
      <c r="J231" s="64"/>
      <c r="K231" s="64"/>
      <c r="L231" s="64"/>
      <c r="M231" s="64"/>
      <c r="N231" s="64"/>
      <c r="O231" s="64"/>
    </row>
    <row r="232" spans="1:15" s="70" customFormat="1">
      <c r="A232" s="143">
        <v>221</v>
      </c>
      <c r="B232" s="144"/>
      <c r="C232" s="146"/>
      <c r="D232" s="150" t="str">
        <f t="shared" si="6"/>
        <v/>
      </c>
      <c r="E232" s="143"/>
      <c r="G232"/>
      <c r="H232" s="64"/>
      <c r="I232" s="64"/>
      <c r="J232" s="64"/>
      <c r="K232" s="64"/>
      <c r="L232" s="64"/>
      <c r="M232" s="64"/>
      <c r="N232" s="64"/>
      <c r="O232" s="64"/>
    </row>
    <row r="233" spans="1:15" s="70" customFormat="1">
      <c r="A233" s="143">
        <v>222</v>
      </c>
      <c r="B233" s="144"/>
      <c r="C233" s="146"/>
      <c r="D233" s="150" t="str">
        <f t="shared" si="6"/>
        <v/>
      </c>
      <c r="E233" s="143"/>
      <c r="G233"/>
      <c r="H233" s="64"/>
      <c r="I233" s="64"/>
      <c r="J233" s="64"/>
      <c r="K233" s="64"/>
      <c r="L233" s="64"/>
      <c r="M233" s="64"/>
      <c r="N233" s="64"/>
      <c r="O233" s="64"/>
    </row>
    <row r="234" spans="1:15" s="70" customFormat="1">
      <c r="A234" s="143">
        <v>223</v>
      </c>
      <c r="B234" s="144"/>
      <c r="C234" s="146"/>
      <c r="D234" s="150" t="str">
        <f t="shared" si="6"/>
        <v/>
      </c>
      <c r="E234" s="143"/>
      <c r="G234"/>
      <c r="H234" s="64"/>
      <c r="I234" s="64"/>
      <c r="J234" s="64"/>
      <c r="K234" s="64"/>
      <c r="L234" s="64"/>
      <c r="M234" s="64"/>
      <c r="N234" s="64"/>
      <c r="O234" s="64"/>
    </row>
    <row r="235" spans="1:15" s="70" customFormat="1">
      <c r="A235" s="143">
        <v>224</v>
      </c>
      <c r="B235" s="144"/>
      <c r="C235" s="146"/>
      <c r="D235" s="150" t="str">
        <f t="shared" si="6"/>
        <v/>
      </c>
      <c r="E235" s="143"/>
      <c r="G235"/>
      <c r="H235" s="64"/>
      <c r="I235" s="64"/>
      <c r="J235" s="64"/>
      <c r="K235" s="64"/>
      <c r="L235" s="64"/>
      <c r="M235" s="64"/>
      <c r="N235" s="64"/>
      <c r="O235" s="64"/>
    </row>
    <row r="236" spans="1:15" s="70" customFormat="1">
      <c r="A236" s="143">
        <v>225</v>
      </c>
      <c r="B236" s="144"/>
      <c r="C236" s="146"/>
      <c r="D236" s="150" t="str">
        <f t="shared" si="6"/>
        <v/>
      </c>
      <c r="E236" s="143"/>
      <c r="G236"/>
      <c r="H236" s="64"/>
      <c r="I236" s="64"/>
      <c r="J236" s="64"/>
      <c r="K236" s="64"/>
      <c r="L236" s="64"/>
      <c r="M236" s="64"/>
      <c r="N236" s="64"/>
      <c r="O236" s="64"/>
    </row>
    <row r="237" spans="1:15" s="70" customFormat="1">
      <c r="A237" s="143">
        <v>226</v>
      </c>
      <c r="B237" s="144"/>
      <c r="C237" s="146"/>
      <c r="D237" s="150" t="str">
        <f t="shared" si="6"/>
        <v/>
      </c>
      <c r="E237" s="143"/>
      <c r="G237"/>
      <c r="H237" s="64"/>
      <c r="I237" s="64"/>
      <c r="J237" s="64"/>
      <c r="K237" s="64"/>
      <c r="L237" s="64"/>
      <c r="M237" s="64"/>
      <c r="N237" s="64"/>
      <c r="O237" s="64"/>
    </row>
    <row r="238" spans="1:15" s="70" customFormat="1">
      <c r="A238" s="143">
        <v>227</v>
      </c>
      <c r="B238" s="144"/>
      <c r="C238" s="146"/>
      <c r="D238" s="150" t="str">
        <f t="shared" si="6"/>
        <v/>
      </c>
      <c r="E238" s="143"/>
      <c r="G238"/>
      <c r="H238" s="64"/>
      <c r="I238" s="64"/>
      <c r="J238" s="64"/>
      <c r="K238" s="64"/>
      <c r="L238" s="64"/>
      <c r="M238" s="64"/>
      <c r="N238" s="64"/>
      <c r="O238" s="64"/>
    </row>
    <row r="239" spans="1:15" s="70" customFormat="1">
      <c r="A239" s="143">
        <v>228</v>
      </c>
      <c r="B239" s="144"/>
      <c r="C239" s="146"/>
      <c r="D239" s="150" t="str">
        <f t="shared" si="6"/>
        <v/>
      </c>
      <c r="E239" s="143"/>
      <c r="G239"/>
      <c r="H239" s="64"/>
      <c r="I239" s="64"/>
      <c r="J239" s="64"/>
      <c r="K239" s="64"/>
      <c r="L239" s="64"/>
      <c r="M239" s="64"/>
      <c r="N239" s="64"/>
      <c r="O239" s="64"/>
    </row>
    <row r="240" spans="1:15" s="70" customFormat="1">
      <c r="A240" s="143">
        <v>229</v>
      </c>
      <c r="B240" s="144"/>
      <c r="C240" s="146"/>
      <c r="D240" s="150" t="str">
        <f t="shared" si="6"/>
        <v/>
      </c>
      <c r="E240" s="143"/>
      <c r="G240"/>
      <c r="H240" s="64"/>
      <c r="I240" s="64"/>
      <c r="J240" s="64"/>
      <c r="K240" s="64"/>
      <c r="L240" s="64"/>
      <c r="M240" s="64"/>
      <c r="N240" s="64"/>
      <c r="O240" s="64"/>
    </row>
    <row r="241" spans="1:15" s="70" customFormat="1">
      <c r="A241" s="143">
        <v>230</v>
      </c>
      <c r="B241" s="144"/>
      <c r="C241" s="146"/>
      <c r="D241" s="150" t="str">
        <f t="shared" si="6"/>
        <v/>
      </c>
      <c r="E241" s="143"/>
      <c r="G241"/>
      <c r="H241" s="64"/>
      <c r="I241" s="64"/>
      <c r="J241" s="64"/>
      <c r="K241" s="64"/>
      <c r="L241" s="64"/>
      <c r="M241" s="64"/>
      <c r="N241" s="64"/>
      <c r="O241" s="64"/>
    </row>
    <row r="242" spans="1:15" s="70" customFormat="1">
      <c r="A242" s="143">
        <v>231</v>
      </c>
      <c r="B242" s="144"/>
      <c r="C242" s="146"/>
      <c r="D242" s="150" t="str">
        <f t="shared" si="6"/>
        <v/>
      </c>
      <c r="E242" s="143"/>
      <c r="G242"/>
      <c r="H242" s="64"/>
      <c r="I242" s="64"/>
      <c r="J242" s="64"/>
      <c r="K242" s="64"/>
      <c r="L242" s="64"/>
      <c r="M242" s="64"/>
      <c r="N242" s="64"/>
      <c r="O242" s="64"/>
    </row>
    <row r="243" spans="1:15" s="70" customFormat="1">
      <c r="A243" s="143">
        <v>232</v>
      </c>
      <c r="B243" s="144"/>
      <c r="C243" s="146"/>
      <c r="D243" s="150" t="str">
        <f t="shared" si="6"/>
        <v/>
      </c>
      <c r="E243" s="143"/>
      <c r="G243"/>
      <c r="H243" s="64"/>
      <c r="I243" s="64"/>
      <c r="J243" s="64"/>
      <c r="K243" s="64"/>
      <c r="L243" s="64"/>
      <c r="M243" s="64"/>
      <c r="N243" s="64"/>
      <c r="O243" s="64"/>
    </row>
    <row r="244" spans="1:15" s="70" customFormat="1">
      <c r="A244" s="143">
        <v>233</v>
      </c>
      <c r="B244" s="144"/>
      <c r="C244" s="146"/>
      <c r="D244" s="150" t="str">
        <f t="shared" si="6"/>
        <v/>
      </c>
      <c r="E244" s="143"/>
      <c r="G244"/>
      <c r="H244" s="64"/>
      <c r="I244" s="64"/>
      <c r="J244" s="64"/>
      <c r="K244" s="64"/>
      <c r="L244" s="64"/>
      <c r="M244" s="64"/>
      <c r="N244" s="64"/>
      <c r="O244" s="64"/>
    </row>
    <row r="245" spans="1:15" s="70" customFormat="1">
      <c r="A245" s="143">
        <v>234</v>
      </c>
      <c r="B245" s="144"/>
      <c r="C245" s="146"/>
      <c r="D245" s="150" t="str">
        <f t="shared" si="6"/>
        <v/>
      </c>
      <c r="E245" s="143"/>
      <c r="G245"/>
      <c r="H245" s="64"/>
      <c r="I245" s="64"/>
      <c r="J245" s="64"/>
      <c r="K245" s="64"/>
      <c r="L245" s="64"/>
      <c r="M245" s="64"/>
      <c r="N245" s="64"/>
      <c r="O245" s="64"/>
    </row>
    <row r="246" spans="1:15" s="70" customFormat="1">
      <c r="A246" s="143">
        <v>235</v>
      </c>
      <c r="B246" s="144"/>
      <c r="C246" s="146"/>
      <c r="D246" s="150" t="str">
        <f t="shared" si="6"/>
        <v/>
      </c>
      <c r="E246" s="143"/>
      <c r="G246"/>
      <c r="H246" s="64"/>
      <c r="I246" s="64"/>
      <c r="J246" s="64"/>
      <c r="K246" s="64"/>
      <c r="L246" s="64"/>
      <c r="M246" s="64"/>
      <c r="N246" s="64"/>
      <c r="O246" s="64"/>
    </row>
    <row r="247" spans="1:15" s="70" customFormat="1">
      <c r="A247" s="143">
        <v>236</v>
      </c>
      <c r="B247" s="144"/>
      <c r="C247" s="146"/>
      <c r="D247" s="150" t="str">
        <f t="shared" si="6"/>
        <v/>
      </c>
      <c r="E247" s="143"/>
      <c r="G247"/>
      <c r="H247" s="64"/>
      <c r="I247" s="64"/>
      <c r="J247" s="64"/>
      <c r="K247" s="64"/>
      <c r="L247" s="64"/>
      <c r="M247" s="64"/>
      <c r="N247" s="64"/>
      <c r="O247" s="64"/>
    </row>
    <row r="248" spans="1:15" s="70" customFormat="1">
      <c r="A248" s="143">
        <v>237</v>
      </c>
      <c r="B248" s="144"/>
      <c r="C248" s="146"/>
      <c r="D248" s="150" t="str">
        <f t="shared" si="6"/>
        <v/>
      </c>
      <c r="E248" s="143"/>
      <c r="G248"/>
      <c r="H248" s="64"/>
      <c r="I248" s="64"/>
      <c r="J248" s="64"/>
      <c r="K248" s="64"/>
      <c r="L248" s="64"/>
      <c r="M248" s="64"/>
      <c r="N248" s="64"/>
      <c r="O248" s="64"/>
    </row>
    <row r="249" spans="1:15" s="70" customFormat="1">
      <c r="A249" s="143">
        <v>238</v>
      </c>
      <c r="B249" s="144"/>
      <c r="C249" s="146"/>
      <c r="D249" s="150" t="str">
        <f t="shared" si="6"/>
        <v/>
      </c>
      <c r="E249" s="143"/>
      <c r="G249"/>
      <c r="H249" s="64"/>
      <c r="I249" s="64"/>
      <c r="J249" s="64"/>
      <c r="K249" s="64"/>
      <c r="L249" s="64"/>
      <c r="M249" s="64"/>
      <c r="N249" s="64"/>
      <c r="O249" s="64"/>
    </row>
    <row r="250" spans="1:15" s="70" customFormat="1">
      <c r="A250" s="143">
        <v>239</v>
      </c>
      <c r="B250" s="144"/>
      <c r="C250" s="146"/>
      <c r="D250" s="150" t="str">
        <f t="shared" si="6"/>
        <v/>
      </c>
      <c r="E250" s="143"/>
      <c r="G250"/>
      <c r="H250" s="64"/>
      <c r="I250" s="64"/>
      <c r="J250" s="64"/>
      <c r="K250" s="64"/>
      <c r="L250" s="64"/>
      <c r="M250" s="64"/>
      <c r="N250" s="64"/>
      <c r="O250" s="64"/>
    </row>
    <row r="251" spans="1:15" s="70" customFormat="1">
      <c r="A251" s="143">
        <v>240</v>
      </c>
      <c r="B251" s="144"/>
      <c r="C251" s="146"/>
      <c r="D251" s="150" t="str">
        <f t="shared" si="6"/>
        <v/>
      </c>
      <c r="E251" s="143"/>
      <c r="G251"/>
      <c r="H251" s="64"/>
      <c r="I251" s="64"/>
      <c r="J251" s="64"/>
      <c r="K251" s="64"/>
      <c r="L251" s="64"/>
      <c r="M251" s="64"/>
      <c r="N251" s="64"/>
      <c r="O251" s="64"/>
    </row>
    <row r="252" spans="1:15" s="70" customFormat="1">
      <c r="A252" s="143">
        <v>241</v>
      </c>
      <c r="B252" s="144"/>
      <c r="C252" s="146"/>
      <c r="D252" s="150" t="str">
        <f t="shared" si="6"/>
        <v/>
      </c>
      <c r="E252" s="143"/>
      <c r="G252"/>
      <c r="H252" s="64"/>
      <c r="I252" s="64"/>
      <c r="J252" s="64"/>
      <c r="K252" s="64"/>
      <c r="L252" s="64"/>
      <c r="M252" s="64"/>
      <c r="N252" s="64"/>
      <c r="O252" s="64"/>
    </row>
    <row r="253" spans="1:15" s="70" customFormat="1">
      <c r="A253" s="143">
        <v>242</v>
      </c>
      <c r="B253" s="144"/>
      <c r="C253" s="146"/>
      <c r="D253" s="150" t="str">
        <f t="shared" si="6"/>
        <v/>
      </c>
      <c r="E253" s="143"/>
      <c r="G253"/>
      <c r="H253" s="64"/>
      <c r="I253" s="64"/>
      <c r="J253" s="64"/>
      <c r="K253" s="64"/>
      <c r="L253" s="64"/>
      <c r="M253" s="64"/>
      <c r="N253" s="64"/>
      <c r="O253" s="64"/>
    </row>
    <row r="254" spans="1:15" s="70" customFormat="1">
      <c r="A254" s="143">
        <v>243</v>
      </c>
      <c r="B254" s="144"/>
      <c r="C254" s="146"/>
      <c r="D254" s="150" t="str">
        <f t="shared" si="6"/>
        <v/>
      </c>
      <c r="E254" s="143"/>
      <c r="G254"/>
      <c r="H254" s="64"/>
      <c r="I254" s="64"/>
      <c r="J254" s="64"/>
      <c r="K254" s="64"/>
      <c r="L254" s="64"/>
      <c r="M254" s="64"/>
      <c r="N254" s="64"/>
      <c r="O254" s="64"/>
    </row>
    <row r="255" spans="1:15" s="70" customFormat="1">
      <c r="A255" s="143">
        <v>244</v>
      </c>
      <c r="B255" s="144"/>
      <c r="C255" s="146"/>
      <c r="D255" s="150" t="str">
        <f t="shared" si="6"/>
        <v/>
      </c>
      <c r="E255" s="143"/>
      <c r="G255"/>
      <c r="H255" s="64"/>
      <c r="I255" s="64"/>
      <c r="J255" s="64"/>
      <c r="K255" s="64"/>
      <c r="L255" s="64"/>
      <c r="M255" s="64"/>
      <c r="N255" s="64"/>
      <c r="O255" s="64"/>
    </row>
    <row r="256" spans="1:15" s="70" customFormat="1">
      <c r="A256" s="143">
        <v>245</v>
      </c>
      <c r="B256" s="144"/>
      <c r="C256" s="146"/>
      <c r="D256" s="150" t="str">
        <f t="shared" si="6"/>
        <v/>
      </c>
      <c r="E256" s="143"/>
      <c r="G256"/>
      <c r="H256" s="64"/>
      <c r="I256" s="64"/>
      <c r="J256" s="64"/>
      <c r="K256" s="64"/>
      <c r="L256" s="64"/>
      <c r="M256" s="64"/>
      <c r="N256" s="64"/>
      <c r="O256" s="64"/>
    </row>
    <row r="257" spans="1:15" s="70" customFormat="1">
      <c r="A257" s="143">
        <v>246</v>
      </c>
      <c r="B257" s="144"/>
      <c r="C257" s="146"/>
      <c r="D257" s="150" t="str">
        <f t="shared" si="6"/>
        <v/>
      </c>
      <c r="E257" s="143"/>
      <c r="G257"/>
      <c r="H257" s="64"/>
      <c r="I257" s="64"/>
      <c r="J257" s="64"/>
      <c r="K257" s="64"/>
      <c r="L257" s="64"/>
      <c r="M257" s="64"/>
      <c r="N257" s="64"/>
      <c r="O257" s="64"/>
    </row>
    <row r="258" spans="1:15" s="70" customFormat="1">
      <c r="A258" s="143">
        <v>247</v>
      </c>
      <c r="B258" s="144"/>
      <c r="C258" s="146"/>
      <c r="D258" s="150" t="str">
        <f t="shared" si="6"/>
        <v/>
      </c>
      <c r="E258" s="143"/>
      <c r="G258"/>
      <c r="H258" s="64"/>
      <c r="I258" s="64"/>
      <c r="J258" s="64"/>
      <c r="K258" s="64"/>
      <c r="L258" s="64"/>
      <c r="M258" s="64"/>
      <c r="N258" s="64"/>
      <c r="O258" s="64"/>
    </row>
    <row r="259" spans="1:15" s="70" customFormat="1">
      <c r="A259" s="143">
        <v>248</v>
      </c>
      <c r="B259" s="144"/>
      <c r="C259" s="146"/>
      <c r="D259" s="150" t="str">
        <f t="shared" si="6"/>
        <v/>
      </c>
      <c r="E259" s="143"/>
      <c r="G259"/>
      <c r="H259" s="64"/>
      <c r="I259" s="64"/>
      <c r="J259" s="64"/>
      <c r="K259" s="64"/>
      <c r="L259" s="64"/>
      <c r="M259" s="64"/>
      <c r="N259" s="64"/>
      <c r="O259" s="64"/>
    </row>
    <row r="260" spans="1:15" s="70" customFormat="1">
      <c r="A260" s="143">
        <v>249</v>
      </c>
      <c r="B260" s="144"/>
      <c r="C260" s="146"/>
      <c r="D260" s="150" t="str">
        <f t="shared" si="6"/>
        <v/>
      </c>
      <c r="E260" s="143"/>
      <c r="G260"/>
      <c r="H260" s="64"/>
      <c r="I260" s="64"/>
      <c r="J260" s="64"/>
      <c r="K260" s="64"/>
      <c r="L260" s="64"/>
      <c r="M260" s="64"/>
      <c r="N260" s="64"/>
      <c r="O260" s="64"/>
    </row>
    <row r="261" spans="1:15" s="70" customFormat="1">
      <c r="A261" s="143">
        <v>250</v>
      </c>
      <c r="B261" s="144"/>
      <c r="C261" s="146"/>
      <c r="D261" s="150" t="str">
        <f t="shared" si="6"/>
        <v/>
      </c>
      <c r="E261" s="143"/>
      <c r="G261"/>
      <c r="H261" s="64"/>
      <c r="I261" s="64"/>
      <c r="J261" s="64"/>
      <c r="K261" s="64"/>
      <c r="L261" s="64"/>
      <c r="M261" s="64"/>
      <c r="N261" s="64"/>
      <c r="O261" s="64"/>
    </row>
  </sheetData>
  <sheetProtection algorithmName="SHA-512" hashValue="l278YjP/u92BNAeBAptFYF3cjX1L5YtVD5potG9HOj3QBOT/BNa1hQGKSibDvYQRb/kfWjuumArBSYvyH4UvYg==" saltValue="acgXeIfzwFuEL3lFrvUNw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O261"/>
  <sheetViews>
    <sheetView topLeftCell="A16" zoomScaleNormal="100" workbookViewId="0">
      <selection activeCell="H19" sqref="H19"/>
    </sheetView>
  </sheetViews>
  <sheetFormatPr defaultColWidth="9.08984375" defaultRowHeight="15.5"/>
  <cols>
    <col min="1" max="1" width="5.6328125" style="60" customWidth="1"/>
    <col min="2" max="2" width="35.90625" style="60" customWidth="1"/>
    <col min="3" max="3" width="61.54296875" style="64" customWidth="1"/>
    <col min="4" max="4" width="10.6328125" style="69" customWidth="1"/>
    <col min="5" max="5" width="17.6328125" style="64" customWidth="1"/>
    <col min="6" max="6" width="10.6328125" style="70" hidden="1" customWidth="1"/>
    <col min="7" max="16" width="9.08984375" style="64" customWidth="1"/>
    <col min="17" max="16384" width="9.08984375" style="64"/>
  </cols>
  <sheetData>
    <row r="1" spans="1:6" s="60" customFormat="1">
      <c r="A1" s="59" t="s">
        <v>483</v>
      </c>
      <c r="B1" s="59"/>
      <c r="D1" s="61"/>
      <c r="E1" s="63"/>
      <c r="F1" s="62"/>
    </row>
    <row r="2" spans="1:6" s="60" customFormat="1">
      <c r="A2" s="151" t="str">
        <f>IF(ISBLANK(facultate), IF(ISBLANK(departament),"","Departament " &amp; departament), "Facultatea " &amp; facultate)</f>
        <v>Facultatea Arhitectură și Urbanism</v>
      </c>
      <c r="B2" s="59"/>
      <c r="D2" s="61"/>
      <c r="E2" s="63"/>
      <c r="F2" s="62"/>
    </row>
    <row r="3" spans="1:6" s="60" customFormat="1">
      <c r="A3" s="151" t="str">
        <f>IF(ISBLANK(departament),"","Departamentul " &amp; departament)</f>
        <v>Departamentul Arhitectură</v>
      </c>
      <c r="B3" s="59"/>
      <c r="D3" s="61"/>
      <c r="E3" s="63"/>
      <c r="F3" s="62"/>
    </row>
    <row r="4" spans="1:6">
      <c r="A4" s="554" t="s">
        <v>838</v>
      </c>
      <c r="B4" s="554"/>
      <c r="C4" s="554"/>
      <c r="D4" s="554"/>
      <c r="E4" s="554"/>
      <c r="F4" s="554"/>
    </row>
    <row r="5" spans="1:6">
      <c r="A5" s="554" t="s">
        <v>893</v>
      </c>
      <c r="B5" s="554"/>
      <c r="C5" s="554"/>
      <c r="D5" s="554"/>
      <c r="E5" s="554"/>
      <c r="F5" s="226"/>
    </row>
    <row r="6" spans="1:6" ht="13.5" customHeight="1">
      <c r="D6" s="64"/>
      <c r="E6" s="299" t="str">
        <f>CONCATENATE(functie," ",nume_candidat)</f>
        <v>Șef de lucrări Cristina-Maria POVIAN</v>
      </c>
    </row>
    <row r="7" spans="1:6" ht="18.75" customHeight="1">
      <c r="A7" s="552" t="s">
        <v>338</v>
      </c>
      <c r="B7" s="552" t="s">
        <v>894</v>
      </c>
      <c r="C7" s="552" t="s">
        <v>899</v>
      </c>
      <c r="D7" s="562" t="s">
        <v>2</v>
      </c>
      <c r="E7" s="552" t="s">
        <v>544</v>
      </c>
      <c r="F7" s="552" t="s">
        <v>4</v>
      </c>
    </row>
    <row r="8" spans="1:6" ht="18.75" customHeight="1">
      <c r="A8" s="569"/>
      <c r="B8" s="569"/>
      <c r="C8" s="569"/>
      <c r="D8" s="563"/>
      <c r="E8" s="569"/>
      <c r="F8" s="569"/>
    </row>
    <row r="9" spans="1:6" ht="18.75" customHeight="1">
      <c r="A9" s="569"/>
      <c r="B9" s="569"/>
      <c r="C9" s="569"/>
      <c r="D9" s="563"/>
      <c r="E9" s="553"/>
      <c r="F9" s="553"/>
    </row>
    <row r="10" spans="1:6" ht="18.75" customHeight="1">
      <c r="A10" s="553"/>
      <c r="B10" s="553"/>
      <c r="C10" s="553"/>
      <c r="D10" s="564"/>
      <c r="E10" s="300" t="str">
        <f>CONCATENATE("ultimii ",durata_evaluare," ani")</f>
        <v>ultimii 5 ani</v>
      </c>
      <c r="F10" s="300" t="str">
        <f>CONCATENATE("ultimii                                  ",durata_evaluare," ani")</f>
        <v>ultimii                                  5 ani</v>
      </c>
    </row>
    <row r="11" spans="1:6">
      <c r="A11" s="88"/>
      <c r="B11" s="66"/>
      <c r="C11" s="65"/>
      <c r="D11" s="30"/>
      <c r="E11" s="149">
        <f>SUMIF(E12:E1012,"&gt;0")</f>
        <v>150</v>
      </c>
      <c r="F11" s="75">
        <f>SUMIF(F12:F1110,"&gt;0")</f>
        <v>10</v>
      </c>
    </row>
    <row r="12" spans="1:6" ht="31">
      <c r="A12" s="37">
        <v>1</v>
      </c>
      <c r="B12" s="163" t="s">
        <v>1289</v>
      </c>
      <c r="C12" s="7" t="s">
        <v>896</v>
      </c>
      <c r="D12" s="505">
        <v>2021</v>
      </c>
      <c r="E12" s="150">
        <f t="shared" ref="E12:E75" si="0">IF(OR(,$D12&lt;an_initial,$D12&gt;an_final),"",F12*(HLOOKUP(C12,iii13punctaje,2,FALSE)))</f>
        <v>15</v>
      </c>
      <c r="F12" s="76">
        <f t="shared" ref="F12:F43" si="1">IF(OR(,,$D12="",$D12&gt;an_final),"",IF($D12&gt;=an_initial,1,""))</f>
        <v>1</v>
      </c>
    </row>
    <row r="13" spans="1:6" ht="31">
      <c r="A13" s="37">
        <v>2</v>
      </c>
      <c r="B13" s="163" t="s">
        <v>1289</v>
      </c>
      <c r="C13" s="380" t="s">
        <v>896</v>
      </c>
      <c r="D13" s="505">
        <v>2020</v>
      </c>
      <c r="E13" s="150">
        <f t="shared" si="0"/>
        <v>15</v>
      </c>
      <c r="F13" s="76">
        <f t="shared" si="1"/>
        <v>1</v>
      </c>
    </row>
    <row r="14" spans="1:6" ht="31">
      <c r="A14" s="37">
        <v>3</v>
      </c>
      <c r="B14" s="163" t="s">
        <v>1289</v>
      </c>
      <c r="C14" s="380" t="s">
        <v>896</v>
      </c>
      <c r="D14" s="505">
        <v>2019</v>
      </c>
      <c r="E14" s="150">
        <f t="shared" si="0"/>
        <v>15</v>
      </c>
      <c r="F14" s="76">
        <f t="shared" si="1"/>
        <v>1</v>
      </c>
    </row>
    <row r="15" spans="1:6" ht="31">
      <c r="A15" s="37">
        <v>4</v>
      </c>
      <c r="B15" s="163" t="s">
        <v>1289</v>
      </c>
      <c r="C15" s="380" t="s">
        <v>896</v>
      </c>
      <c r="D15" s="216">
        <v>2018</v>
      </c>
      <c r="E15" s="150">
        <f t="shared" si="0"/>
        <v>15</v>
      </c>
      <c r="F15" s="76">
        <f t="shared" si="1"/>
        <v>1</v>
      </c>
    </row>
    <row r="16" spans="1:6" ht="31">
      <c r="A16" s="37">
        <v>5</v>
      </c>
      <c r="B16" s="163" t="s">
        <v>1289</v>
      </c>
      <c r="C16" s="380" t="s">
        <v>896</v>
      </c>
      <c r="D16" s="216">
        <v>2017</v>
      </c>
      <c r="E16" s="150">
        <f t="shared" si="0"/>
        <v>15</v>
      </c>
      <c r="F16" s="76">
        <f t="shared" si="1"/>
        <v>1</v>
      </c>
    </row>
    <row r="17" spans="1:6" ht="31">
      <c r="A17" s="37">
        <v>6</v>
      </c>
      <c r="B17" s="163" t="s">
        <v>1290</v>
      </c>
      <c r="C17" s="380" t="s">
        <v>896</v>
      </c>
      <c r="D17" s="508">
        <v>2021</v>
      </c>
      <c r="E17" s="150">
        <f t="shared" si="0"/>
        <v>15</v>
      </c>
      <c r="F17" s="76">
        <f t="shared" si="1"/>
        <v>1</v>
      </c>
    </row>
    <row r="18" spans="1:6" ht="31">
      <c r="A18" s="37">
        <v>7</v>
      </c>
      <c r="B18" s="163" t="s">
        <v>1290</v>
      </c>
      <c r="C18" s="380" t="s">
        <v>896</v>
      </c>
      <c r="D18" s="508">
        <v>2020</v>
      </c>
      <c r="E18" s="150">
        <f t="shared" si="0"/>
        <v>15</v>
      </c>
      <c r="F18" s="76">
        <f t="shared" si="1"/>
        <v>1</v>
      </c>
    </row>
    <row r="19" spans="1:6" ht="31">
      <c r="A19" s="37">
        <v>8</v>
      </c>
      <c r="B19" s="163" t="s">
        <v>1290</v>
      </c>
      <c r="C19" s="380" t="s">
        <v>896</v>
      </c>
      <c r="D19" s="508">
        <v>2019</v>
      </c>
      <c r="E19" s="150">
        <f t="shared" si="0"/>
        <v>15</v>
      </c>
      <c r="F19" s="76">
        <f t="shared" si="1"/>
        <v>1</v>
      </c>
    </row>
    <row r="20" spans="1:6" ht="31">
      <c r="A20" s="37">
        <v>9</v>
      </c>
      <c r="B20" s="163" t="s">
        <v>1290</v>
      </c>
      <c r="C20" s="380" t="s">
        <v>896</v>
      </c>
      <c r="D20" s="507">
        <v>2018</v>
      </c>
      <c r="E20" s="150">
        <f t="shared" si="0"/>
        <v>15</v>
      </c>
      <c r="F20" s="76">
        <f t="shared" si="1"/>
        <v>1</v>
      </c>
    </row>
    <row r="21" spans="1:6" ht="31">
      <c r="A21" s="37">
        <v>10</v>
      </c>
      <c r="B21" s="163" t="s">
        <v>1290</v>
      </c>
      <c r="C21" s="380" t="s">
        <v>896</v>
      </c>
      <c r="D21" s="507">
        <v>2017</v>
      </c>
      <c r="E21" s="150">
        <f t="shared" si="0"/>
        <v>15</v>
      </c>
      <c r="F21" s="76">
        <f t="shared" si="1"/>
        <v>1</v>
      </c>
    </row>
    <row r="22" spans="1:6">
      <c r="A22" s="37">
        <v>11</v>
      </c>
      <c r="B22" s="163"/>
      <c r="C22" s="6"/>
      <c r="D22" s="216"/>
      <c r="E22" s="150" t="str">
        <f t="shared" si="0"/>
        <v/>
      </c>
      <c r="F22" s="76" t="str">
        <f t="shared" si="1"/>
        <v/>
      </c>
    </row>
    <row r="23" spans="1:6">
      <c r="A23" s="37">
        <v>12</v>
      </c>
      <c r="B23" s="163"/>
      <c r="C23" s="6"/>
      <c r="D23" s="216"/>
      <c r="E23" s="150" t="str">
        <f t="shared" si="0"/>
        <v/>
      </c>
      <c r="F23" s="76" t="str">
        <f t="shared" si="1"/>
        <v/>
      </c>
    </row>
    <row r="24" spans="1:6">
      <c r="A24" s="37">
        <v>13</v>
      </c>
      <c r="B24" s="163"/>
      <c r="C24" s="6"/>
      <c r="D24" s="216"/>
      <c r="E24" s="150" t="str">
        <f t="shared" si="0"/>
        <v/>
      </c>
      <c r="F24" s="76" t="str">
        <f t="shared" si="1"/>
        <v/>
      </c>
    </row>
    <row r="25" spans="1:6">
      <c r="A25" s="37">
        <v>14</v>
      </c>
      <c r="B25" s="163"/>
      <c r="C25" s="6"/>
      <c r="D25" s="216"/>
      <c r="E25" s="150" t="str">
        <f t="shared" si="0"/>
        <v/>
      </c>
      <c r="F25" s="76" t="str">
        <f t="shared" si="1"/>
        <v/>
      </c>
    </row>
    <row r="26" spans="1:6">
      <c r="A26" s="37">
        <v>15</v>
      </c>
      <c r="B26" s="163"/>
      <c r="C26" s="6"/>
      <c r="D26" s="216"/>
      <c r="E26" s="150" t="str">
        <f t="shared" si="0"/>
        <v/>
      </c>
      <c r="F26" s="76" t="str">
        <f t="shared" si="1"/>
        <v/>
      </c>
    </row>
    <row r="27" spans="1:6">
      <c r="A27" s="37">
        <v>16</v>
      </c>
      <c r="B27" s="163"/>
      <c r="C27" s="6"/>
      <c r="D27" s="216"/>
      <c r="E27" s="150" t="str">
        <f t="shared" si="0"/>
        <v/>
      </c>
      <c r="F27" s="76" t="str">
        <f t="shared" si="1"/>
        <v/>
      </c>
    </row>
    <row r="28" spans="1:6">
      <c r="A28" s="37">
        <v>17</v>
      </c>
      <c r="B28" s="163"/>
      <c r="C28" s="6"/>
      <c r="D28" s="216"/>
      <c r="E28" s="150" t="str">
        <f t="shared" si="0"/>
        <v/>
      </c>
      <c r="F28" s="76" t="str">
        <f t="shared" si="1"/>
        <v/>
      </c>
    </row>
    <row r="29" spans="1:6">
      <c r="A29" s="37">
        <v>18</v>
      </c>
      <c r="B29" s="163"/>
      <c r="C29" s="6"/>
      <c r="D29" s="216"/>
      <c r="E29" s="150" t="str">
        <f t="shared" si="0"/>
        <v/>
      </c>
      <c r="F29" s="76" t="str">
        <f t="shared" si="1"/>
        <v/>
      </c>
    </row>
    <row r="30" spans="1:6">
      <c r="A30" s="37">
        <v>19</v>
      </c>
      <c r="B30" s="163"/>
      <c r="C30" s="6"/>
      <c r="D30" s="216"/>
      <c r="E30" s="150" t="str">
        <f t="shared" si="0"/>
        <v/>
      </c>
      <c r="F30" s="76" t="str">
        <f t="shared" si="1"/>
        <v/>
      </c>
    </row>
    <row r="31" spans="1:6">
      <c r="A31" s="37">
        <v>20</v>
      </c>
      <c r="B31" s="163"/>
      <c r="C31" s="6"/>
      <c r="D31" s="216"/>
      <c r="E31" s="150" t="str">
        <f t="shared" si="0"/>
        <v/>
      </c>
      <c r="F31" s="76" t="str">
        <f t="shared" si="1"/>
        <v/>
      </c>
    </row>
    <row r="32" spans="1:6">
      <c r="A32" s="37">
        <v>21</v>
      </c>
      <c r="B32" s="163"/>
      <c r="C32" s="6"/>
      <c r="D32" s="216"/>
      <c r="E32" s="150" t="str">
        <f t="shared" si="0"/>
        <v/>
      </c>
      <c r="F32" s="76" t="str">
        <f t="shared" si="1"/>
        <v/>
      </c>
    </row>
    <row r="33" spans="1:6">
      <c r="A33" s="37">
        <v>22</v>
      </c>
      <c r="B33" s="163"/>
      <c r="C33" s="6"/>
      <c r="D33" s="216"/>
      <c r="E33" s="150" t="str">
        <f t="shared" si="0"/>
        <v/>
      </c>
      <c r="F33" s="76" t="str">
        <f t="shared" si="1"/>
        <v/>
      </c>
    </row>
    <row r="34" spans="1:6">
      <c r="A34" s="37">
        <v>23</v>
      </c>
      <c r="B34" s="163"/>
      <c r="C34" s="6"/>
      <c r="D34" s="216"/>
      <c r="E34" s="150" t="str">
        <f t="shared" si="0"/>
        <v/>
      </c>
      <c r="F34" s="76" t="str">
        <f t="shared" si="1"/>
        <v/>
      </c>
    </row>
    <row r="35" spans="1:6">
      <c r="A35" s="37">
        <v>24</v>
      </c>
      <c r="B35" s="163"/>
      <c r="C35" s="6"/>
      <c r="D35" s="216"/>
      <c r="E35" s="150" t="str">
        <f t="shared" si="0"/>
        <v/>
      </c>
      <c r="F35" s="76" t="str">
        <f t="shared" si="1"/>
        <v/>
      </c>
    </row>
    <row r="36" spans="1:6">
      <c r="A36" s="37">
        <v>25</v>
      </c>
      <c r="B36" s="163"/>
      <c r="C36" s="6"/>
      <c r="D36" s="216"/>
      <c r="E36" s="150" t="str">
        <f t="shared" si="0"/>
        <v/>
      </c>
      <c r="F36" s="76" t="str">
        <f t="shared" si="1"/>
        <v/>
      </c>
    </row>
    <row r="37" spans="1:6">
      <c r="A37" s="37">
        <v>26</v>
      </c>
      <c r="B37" s="163"/>
      <c r="C37" s="6"/>
      <c r="D37" s="216"/>
      <c r="E37" s="150" t="str">
        <f t="shared" si="0"/>
        <v/>
      </c>
      <c r="F37" s="76" t="str">
        <f t="shared" si="1"/>
        <v/>
      </c>
    </row>
    <row r="38" spans="1:6">
      <c r="A38" s="37">
        <v>27</v>
      </c>
      <c r="B38" s="163"/>
      <c r="C38" s="6"/>
      <c r="D38" s="216"/>
      <c r="E38" s="150" t="str">
        <f t="shared" si="0"/>
        <v/>
      </c>
      <c r="F38" s="76" t="str">
        <f t="shared" si="1"/>
        <v/>
      </c>
    </row>
    <row r="39" spans="1:6">
      <c r="A39" s="37">
        <v>28</v>
      </c>
      <c r="B39" s="163"/>
      <c r="C39" s="6"/>
      <c r="D39" s="216"/>
      <c r="E39" s="150" t="str">
        <f t="shared" si="0"/>
        <v/>
      </c>
      <c r="F39" s="76" t="str">
        <f t="shared" si="1"/>
        <v/>
      </c>
    </row>
    <row r="40" spans="1:6">
      <c r="A40" s="37">
        <v>29</v>
      </c>
      <c r="B40" s="163"/>
      <c r="C40" s="6"/>
      <c r="D40" s="216"/>
      <c r="E40" s="150" t="str">
        <f t="shared" si="0"/>
        <v/>
      </c>
      <c r="F40" s="76" t="str">
        <f t="shared" si="1"/>
        <v/>
      </c>
    </row>
    <row r="41" spans="1:6">
      <c r="A41" s="37">
        <v>30</v>
      </c>
      <c r="B41" s="163"/>
      <c r="C41" s="6"/>
      <c r="D41" s="216"/>
      <c r="E41" s="150" t="str">
        <f t="shared" si="0"/>
        <v/>
      </c>
      <c r="F41" s="76" t="str">
        <f t="shared" si="1"/>
        <v/>
      </c>
    </row>
    <row r="42" spans="1:6">
      <c r="A42" s="37">
        <v>31</v>
      </c>
      <c r="B42" s="163"/>
      <c r="C42" s="6"/>
      <c r="D42" s="216"/>
      <c r="E42" s="150" t="str">
        <f t="shared" si="0"/>
        <v/>
      </c>
      <c r="F42" s="76" t="str">
        <f t="shared" si="1"/>
        <v/>
      </c>
    </row>
    <row r="43" spans="1:6">
      <c r="A43" s="37">
        <v>32</v>
      </c>
      <c r="B43" s="163"/>
      <c r="C43" s="6"/>
      <c r="D43" s="216"/>
      <c r="E43" s="150" t="str">
        <f t="shared" si="0"/>
        <v/>
      </c>
      <c r="F43" s="76" t="str">
        <f t="shared" si="1"/>
        <v/>
      </c>
    </row>
    <row r="44" spans="1:6">
      <c r="A44" s="37">
        <v>33</v>
      </c>
      <c r="B44" s="163"/>
      <c r="C44" s="6"/>
      <c r="D44" s="216"/>
      <c r="E44" s="150" t="str">
        <f t="shared" si="0"/>
        <v/>
      </c>
      <c r="F44" s="76" t="str">
        <f t="shared" ref="F44:F75" si="2">IF(OR(,,$D44="",$D44&gt;an_final),"",IF($D44&gt;=an_initial,1,""))</f>
        <v/>
      </c>
    </row>
    <row r="45" spans="1:6">
      <c r="A45" s="37">
        <v>34</v>
      </c>
      <c r="B45" s="163"/>
      <c r="C45" s="6"/>
      <c r="D45" s="216"/>
      <c r="E45" s="150" t="str">
        <f t="shared" si="0"/>
        <v/>
      </c>
      <c r="F45" s="76" t="str">
        <f t="shared" si="2"/>
        <v/>
      </c>
    </row>
    <row r="46" spans="1:6">
      <c r="A46" s="37">
        <v>35</v>
      </c>
      <c r="B46" s="163"/>
      <c r="C46" s="6"/>
      <c r="D46" s="216"/>
      <c r="E46" s="150" t="str">
        <f t="shared" si="0"/>
        <v/>
      </c>
      <c r="F46" s="76" t="str">
        <f t="shared" si="2"/>
        <v/>
      </c>
    </row>
    <row r="47" spans="1:6">
      <c r="A47" s="37">
        <v>36</v>
      </c>
      <c r="B47" s="163"/>
      <c r="C47" s="6"/>
      <c r="D47" s="216"/>
      <c r="E47" s="150" t="str">
        <f t="shared" si="0"/>
        <v/>
      </c>
      <c r="F47" s="76" t="str">
        <f t="shared" si="2"/>
        <v/>
      </c>
    </row>
    <row r="48" spans="1:6">
      <c r="A48" s="37">
        <v>37</v>
      </c>
      <c r="B48" s="163"/>
      <c r="C48" s="6"/>
      <c r="D48" s="216"/>
      <c r="E48" s="150" t="str">
        <f t="shared" si="0"/>
        <v/>
      </c>
      <c r="F48" s="76" t="str">
        <f t="shared" si="2"/>
        <v/>
      </c>
    </row>
    <row r="49" spans="1:6">
      <c r="A49" s="37">
        <v>38</v>
      </c>
      <c r="B49" s="163"/>
      <c r="C49" s="6"/>
      <c r="D49" s="216"/>
      <c r="E49" s="150" t="str">
        <f t="shared" si="0"/>
        <v/>
      </c>
      <c r="F49" s="76" t="str">
        <f t="shared" si="2"/>
        <v/>
      </c>
    </row>
    <row r="50" spans="1:6">
      <c r="A50" s="37">
        <v>39</v>
      </c>
      <c r="B50" s="163"/>
      <c r="C50" s="6"/>
      <c r="D50" s="216"/>
      <c r="E50" s="150" t="str">
        <f t="shared" si="0"/>
        <v/>
      </c>
      <c r="F50" s="76" t="str">
        <f t="shared" si="2"/>
        <v/>
      </c>
    </row>
    <row r="51" spans="1:6">
      <c r="A51" s="37">
        <v>40</v>
      </c>
      <c r="B51" s="163"/>
      <c r="C51" s="6"/>
      <c r="D51" s="216"/>
      <c r="E51" s="150" t="str">
        <f t="shared" si="0"/>
        <v/>
      </c>
      <c r="F51" s="76" t="str">
        <f t="shared" si="2"/>
        <v/>
      </c>
    </row>
    <row r="52" spans="1:6">
      <c r="A52" s="37">
        <v>41</v>
      </c>
      <c r="B52" s="163"/>
      <c r="C52" s="6"/>
      <c r="D52" s="216"/>
      <c r="E52" s="150" t="str">
        <f t="shared" si="0"/>
        <v/>
      </c>
      <c r="F52" s="76" t="str">
        <f t="shared" si="2"/>
        <v/>
      </c>
    </row>
    <row r="53" spans="1:6">
      <c r="A53" s="37">
        <v>42</v>
      </c>
      <c r="B53" s="163"/>
      <c r="C53" s="6"/>
      <c r="D53" s="216"/>
      <c r="E53" s="150" t="str">
        <f t="shared" si="0"/>
        <v/>
      </c>
      <c r="F53" s="76" t="str">
        <f t="shared" si="2"/>
        <v/>
      </c>
    </row>
    <row r="54" spans="1:6">
      <c r="A54" s="37">
        <v>43</v>
      </c>
      <c r="B54" s="163"/>
      <c r="C54" s="6"/>
      <c r="D54" s="216"/>
      <c r="E54" s="150" t="str">
        <f t="shared" si="0"/>
        <v/>
      </c>
      <c r="F54" s="76" t="str">
        <f t="shared" si="2"/>
        <v/>
      </c>
    </row>
    <row r="55" spans="1:6">
      <c r="A55" s="37">
        <v>44</v>
      </c>
      <c r="B55" s="163"/>
      <c r="C55" s="6"/>
      <c r="D55" s="216"/>
      <c r="E55" s="150" t="str">
        <f t="shared" si="0"/>
        <v/>
      </c>
      <c r="F55" s="76" t="str">
        <f t="shared" si="2"/>
        <v/>
      </c>
    </row>
    <row r="56" spans="1:6">
      <c r="A56" s="37">
        <v>45</v>
      </c>
      <c r="B56" s="163"/>
      <c r="C56" s="6"/>
      <c r="D56" s="216"/>
      <c r="E56" s="150" t="str">
        <f t="shared" si="0"/>
        <v/>
      </c>
      <c r="F56" s="76" t="str">
        <f t="shared" si="2"/>
        <v/>
      </c>
    </row>
    <row r="57" spans="1:6">
      <c r="A57" s="37">
        <v>46</v>
      </c>
      <c r="B57" s="163"/>
      <c r="C57" s="6"/>
      <c r="D57" s="216"/>
      <c r="E57" s="150" t="str">
        <f t="shared" si="0"/>
        <v/>
      </c>
      <c r="F57" s="76" t="str">
        <f t="shared" si="2"/>
        <v/>
      </c>
    </row>
    <row r="58" spans="1:6">
      <c r="A58" s="37">
        <v>47</v>
      </c>
      <c r="B58" s="163"/>
      <c r="C58" s="6"/>
      <c r="D58" s="216"/>
      <c r="E58" s="150" t="str">
        <f t="shared" si="0"/>
        <v/>
      </c>
      <c r="F58" s="76" t="str">
        <f t="shared" si="2"/>
        <v/>
      </c>
    </row>
    <row r="59" spans="1:6">
      <c r="A59" s="37">
        <v>48</v>
      </c>
      <c r="B59" s="163"/>
      <c r="C59" s="6"/>
      <c r="D59" s="216"/>
      <c r="E59" s="150" t="str">
        <f t="shared" si="0"/>
        <v/>
      </c>
      <c r="F59" s="76" t="str">
        <f t="shared" si="2"/>
        <v/>
      </c>
    </row>
    <row r="60" spans="1:6">
      <c r="A60" s="37">
        <v>49</v>
      </c>
      <c r="B60" s="163"/>
      <c r="C60" s="6"/>
      <c r="D60" s="216"/>
      <c r="E60" s="150" t="str">
        <f t="shared" si="0"/>
        <v/>
      </c>
      <c r="F60" s="76" t="str">
        <f t="shared" si="2"/>
        <v/>
      </c>
    </row>
    <row r="61" spans="1:6">
      <c r="A61" s="37">
        <v>50</v>
      </c>
      <c r="B61" s="163"/>
      <c r="C61" s="6"/>
      <c r="D61" s="216"/>
      <c r="E61" s="150" t="str">
        <f t="shared" si="0"/>
        <v/>
      </c>
      <c r="F61" s="76" t="str">
        <f t="shared" si="2"/>
        <v/>
      </c>
    </row>
    <row r="62" spans="1:6">
      <c r="A62" s="37">
        <v>51</v>
      </c>
      <c r="B62" s="163"/>
      <c r="C62" s="6"/>
      <c r="D62" s="216"/>
      <c r="E62" s="150" t="str">
        <f t="shared" si="0"/>
        <v/>
      </c>
      <c r="F62" s="76" t="str">
        <f t="shared" si="2"/>
        <v/>
      </c>
    </row>
    <row r="63" spans="1:6">
      <c r="A63" s="37">
        <v>52</v>
      </c>
      <c r="B63" s="163"/>
      <c r="C63" s="6"/>
      <c r="D63" s="216"/>
      <c r="E63" s="150" t="str">
        <f t="shared" si="0"/>
        <v/>
      </c>
      <c r="F63" s="76" t="str">
        <f t="shared" si="2"/>
        <v/>
      </c>
    </row>
    <row r="64" spans="1:6">
      <c r="A64" s="37">
        <v>53</v>
      </c>
      <c r="B64" s="163"/>
      <c r="C64" s="6"/>
      <c r="D64" s="216"/>
      <c r="E64" s="150" t="str">
        <f t="shared" si="0"/>
        <v/>
      </c>
      <c r="F64" s="76" t="str">
        <f t="shared" si="2"/>
        <v/>
      </c>
    </row>
    <row r="65" spans="1:6">
      <c r="A65" s="37">
        <v>54</v>
      </c>
      <c r="B65" s="163"/>
      <c r="C65" s="6"/>
      <c r="D65" s="216"/>
      <c r="E65" s="150" t="str">
        <f t="shared" si="0"/>
        <v/>
      </c>
      <c r="F65" s="76" t="str">
        <f t="shared" si="2"/>
        <v/>
      </c>
    </row>
    <row r="66" spans="1:6">
      <c r="A66" s="37">
        <v>55</v>
      </c>
      <c r="B66" s="163"/>
      <c r="C66" s="6"/>
      <c r="D66" s="216"/>
      <c r="E66" s="150" t="str">
        <f t="shared" si="0"/>
        <v/>
      </c>
      <c r="F66" s="76" t="str">
        <f t="shared" si="2"/>
        <v/>
      </c>
    </row>
    <row r="67" spans="1:6">
      <c r="A67" s="37">
        <v>56</v>
      </c>
      <c r="B67" s="163"/>
      <c r="C67" s="6"/>
      <c r="D67" s="216"/>
      <c r="E67" s="150" t="str">
        <f t="shared" si="0"/>
        <v/>
      </c>
      <c r="F67" s="76" t="str">
        <f t="shared" si="2"/>
        <v/>
      </c>
    </row>
    <row r="68" spans="1:6">
      <c r="A68" s="37">
        <v>57</v>
      </c>
      <c r="B68" s="163"/>
      <c r="C68" s="6"/>
      <c r="D68" s="216"/>
      <c r="E68" s="150" t="str">
        <f t="shared" si="0"/>
        <v/>
      </c>
      <c r="F68" s="76" t="str">
        <f t="shared" si="2"/>
        <v/>
      </c>
    </row>
    <row r="69" spans="1:6">
      <c r="A69" s="37">
        <v>58</v>
      </c>
      <c r="B69" s="163"/>
      <c r="C69" s="6"/>
      <c r="D69" s="216"/>
      <c r="E69" s="150" t="str">
        <f t="shared" si="0"/>
        <v/>
      </c>
      <c r="F69" s="76" t="str">
        <f t="shared" si="2"/>
        <v/>
      </c>
    </row>
    <row r="70" spans="1:6">
      <c r="A70" s="37">
        <v>59</v>
      </c>
      <c r="B70" s="163"/>
      <c r="C70" s="6"/>
      <c r="D70" s="216"/>
      <c r="E70" s="150" t="str">
        <f t="shared" si="0"/>
        <v/>
      </c>
      <c r="F70" s="76" t="str">
        <f t="shared" si="2"/>
        <v/>
      </c>
    </row>
    <row r="71" spans="1:6">
      <c r="A71" s="37">
        <v>60</v>
      </c>
      <c r="B71" s="163"/>
      <c r="C71" s="6"/>
      <c r="D71" s="216"/>
      <c r="E71" s="150" t="str">
        <f t="shared" si="0"/>
        <v/>
      </c>
      <c r="F71" s="76" t="str">
        <f t="shared" si="2"/>
        <v/>
      </c>
    </row>
    <row r="72" spans="1:6">
      <c r="A72" s="37">
        <v>61</v>
      </c>
      <c r="B72" s="163"/>
      <c r="C72" s="6"/>
      <c r="D72" s="216"/>
      <c r="E72" s="150" t="str">
        <f t="shared" si="0"/>
        <v/>
      </c>
      <c r="F72" s="76" t="str">
        <f t="shared" si="2"/>
        <v/>
      </c>
    </row>
    <row r="73" spans="1:6">
      <c r="A73" s="37">
        <v>62</v>
      </c>
      <c r="B73" s="163"/>
      <c r="C73" s="6"/>
      <c r="D73" s="216"/>
      <c r="E73" s="150" t="str">
        <f t="shared" si="0"/>
        <v/>
      </c>
      <c r="F73" s="76" t="str">
        <f t="shared" si="2"/>
        <v/>
      </c>
    </row>
    <row r="74" spans="1:6">
      <c r="A74" s="37">
        <v>63</v>
      </c>
      <c r="B74" s="163"/>
      <c r="C74" s="6"/>
      <c r="D74" s="216"/>
      <c r="E74" s="150" t="str">
        <f t="shared" si="0"/>
        <v/>
      </c>
      <c r="F74" s="76" t="str">
        <f t="shared" si="2"/>
        <v/>
      </c>
    </row>
    <row r="75" spans="1:6">
      <c r="A75" s="37">
        <v>64</v>
      </c>
      <c r="B75" s="163"/>
      <c r="C75" s="6"/>
      <c r="D75" s="216"/>
      <c r="E75" s="150" t="str">
        <f t="shared" si="0"/>
        <v/>
      </c>
      <c r="F75" s="76" t="str">
        <f t="shared" si="2"/>
        <v/>
      </c>
    </row>
    <row r="76" spans="1:6">
      <c r="A76" s="37">
        <v>65</v>
      </c>
      <c r="B76" s="163"/>
      <c r="C76" s="6"/>
      <c r="D76" s="216"/>
      <c r="E76" s="150" t="str">
        <f t="shared" ref="E76:E139" si="3">IF(OR(,$D76&lt;an_initial,$D76&gt;an_final),"",F76*(HLOOKUP(C76,iii13punctaje,2,FALSE)))</f>
        <v/>
      </c>
      <c r="F76" s="76" t="str">
        <f t="shared" ref="F76:F110" si="4">IF(OR(,,$D76="",$D76&gt;an_final),"",IF($D76&gt;=an_initial,1,""))</f>
        <v/>
      </c>
    </row>
    <row r="77" spans="1:6">
      <c r="A77" s="37">
        <v>66</v>
      </c>
      <c r="B77" s="163"/>
      <c r="C77" s="6"/>
      <c r="D77" s="216"/>
      <c r="E77" s="150" t="str">
        <f t="shared" si="3"/>
        <v/>
      </c>
      <c r="F77" s="76" t="str">
        <f t="shared" si="4"/>
        <v/>
      </c>
    </row>
    <row r="78" spans="1:6">
      <c r="A78" s="37">
        <v>67</v>
      </c>
      <c r="B78" s="163"/>
      <c r="C78" s="6"/>
      <c r="D78" s="216"/>
      <c r="E78" s="150" t="str">
        <f t="shared" si="3"/>
        <v/>
      </c>
      <c r="F78" s="76" t="str">
        <f t="shared" si="4"/>
        <v/>
      </c>
    </row>
    <row r="79" spans="1:6">
      <c r="A79" s="37">
        <v>68</v>
      </c>
      <c r="B79" s="163"/>
      <c r="C79" s="6"/>
      <c r="D79" s="216"/>
      <c r="E79" s="150" t="str">
        <f t="shared" si="3"/>
        <v/>
      </c>
      <c r="F79" s="76" t="str">
        <f t="shared" si="4"/>
        <v/>
      </c>
    </row>
    <row r="80" spans="1:6">
      <c r="A80" s="37">
        <v>69</v>
      </c>
      <c r="B80" s="163"/>
      <c r="C80" s="6"/>
      <c r="D80" s="216"/>
      <c r="E80" s="150" t="str">
        <f t="shared" si="3"/>
        <v/>
      </c>
      <c r="F80" s="76" t="str">
        <f t="shared" si="4"/>
        <v/>
      </c>
    </row>
    <row r="81" spans="1:6">
      <c r="A81" s="37">
        <v>70</v>
      </c>
      <c r="B81" s="163"/>
      <c r="C81" s="6"/>
      <c r="D81" s="216"/>
      <c r="E81" s="150" t="str">
        <f t="shared" si="3"/>
        <v/>
      </c>
      <c r="F81" s="76" t="str">
        <f t="shared" si="4"/>
        <v/>
      </c>
    </row>
    <row r="82" spans="1:6">
      <c r="A82" s="37">
        <v>71</v>
      </c>
      <c r="B82" s="163"/>
      <c r="C82" s="6"/>
      <c r="D82" s="216"/>
      <c r="E82" s="150" t="str">
        <f t="shared" si="3"/>
        <v/>
      </c>
      <c r="F82" s="76" t="str">
        <f t="shared" si="4"/>
        <v/>
      </c>
    </row>
    <row r="83" spans="1:6">
      <c r="A83" s="37">
        <v>72</v>
      </c>
      <c r="B83" s="163"/>
      <c r="C83" s="6"/>
      <c r="D83" s="216"/>
      <c r="E83" s="150" t="str">
        <f t="shared" si="3"/>
        <v/>
      </c>
      <c r="F83" s="76" t="str">
        <f t="shared" si="4"/>
        <v/>
      </c>
    </row>
    <row r="84" spans="1:6">
      <c r="A84" s="37">
        <v>73</v>
      </c>
      <c r="B84" s="163"/>
      <c r="C84" s="6"/>
      <c r="D84" s="216"/>
      <c r="E84" s="150" t="str">
        <f t="shared" si="3"/>
        <v/>
      </c>
      <c r="F84" s="76" t="str">
        <f t="shared" si="4"/>
        <v/>
      </c>
    </row>
    <row r="85" spans="1:6">
      <c r="A85" s="37">
        <v>74</v>
      </c>
      <c r="B85" s="163"/>
      <c r="C85" s="6"/>
      <c r="D85" s="216"/>
      <c r="E85" s="150" t="str">
        <f t="shared" si="3"/>
        <v/>
      </c>
      <c r="F85" s="76" t="str">
        <f t="shared" si="4"/>
        <v/>
      </c>
    </row>
    <row r="86" spans="1:6">
      <c r="A86" s="37">
        <v>75</v>
      </c>
      <c r="B86" s="163"/>
      <c r="C86" s="6"/>
      <c r="D86" s="216"/>
      <c r="E86" s="150" t="str">
        <f t="shared" si="3"/>
        <v/>
      </c>
      <c r="F86" s="76" t="str">
        <f t="shared" si="4"/>
        <v/>
      </c>
    </row>
    <row r="87" spans="1:6">
      <c r="A87" s="37">
        <v>76</v>
      </c>
      <c r="B87" s="163"/>
      <c r="C87" s="6"/>
      <c r="D87" s="216"/>
      <c r="E87" s="150" t="str">
        <f t="shared" si="3"/>
        <v/>
      </c>
      <c r="F87" s="76" t="str">
        <f t="shared" si="4"/>
        <v/>
      </c>
    </row>
    <row r="88" spans="1:6">
      <c r="A88" s="37">
        <v>77</v>
      </c>
      <c r="B88" s="163"/>
      <c r="C88" s="6"/>
      <c r="D88" s="216"/>
      <c r="E88" s="150" t="str">
        <f t="shared" si="3"/>
        <v/>
      </c>
      <c r="F88" s="76" t="str">
        <f t="shared" si="4"/>
        <v/>
      </c>
    </row>
    <row r="89" spans="1:6">
      <c r="A89" s="37">
        <v>78</v>
      </c>
      <c r="B89" s="163"/>
      <c r="C89" s="6"/>
      <c r="D89" s="216"/>
      <c r="E89" s="150" t="str">
        <f t="shared" si="3"/>
        <v/>
      </c>
      <c r="F89" s="76" t="str">
        <f t="shared" si="4"/>
        <v/>
      </c>
    </row>
    <row r="90" spans="1:6">
      <c r="A90" s="37">
        <v>79</v>
      </c>
      <c r="B90" s="163"/>
      <c r="C90" s="6"/>
      <c r="D90" s="216"/>
      <c r="E90" s="150" t="str">
        <f t="shared" si="3"/>
        <v/>
      </c>
      <c r="F90" s="76" t="str">
        <f t="shared" si="4"/>
        <v/>
      </c>
    </row>
    <row r="91" spans="1:6">
      <c r="A91" s="37">
        <v>80</v>
      </c>
      <c r="B91" s="163"/>
      <c r="C91" s="6"/>
      <c r="D91" s="216"/>
      <c r="E91" s="150" t="str">
        <f t="shared" si="3"/>
        <v/>
      </c>
      <c r="F91" s="76" t="str">
        <f t="shared" si="4"/>
        <v/>
      </c>
    </row>
    <row r="92" spans="1:6">
      <c r="A92" s="37">
        <v>81</v>
      </c>
      <c r="B92" s="163"/>
      <c r="C92" s="6"/>
      <c r="D92" s="216"/>
      <c r="E92" s="150" t="str">
        <f t="shared" si="3"/>
        <v/>
      </c>
      <c r="F92" s="76" t="str">
        <f t="shared" si="4"/>
        <v/>
      </c>
    </row>
    <row r="93" spans="1:6">
      <c r="A93" s="37">
        <v>82</v>
      </c>
      <c r="B93" s="163"/>
      <c r="C93" s="6"/>
      <c r="D93" s="216"/>
      <c r="E93" s="150" t="str">
        <f t="shared" si="3"/>
        <v/>
      </c>
      <c r="F93" s="76" t="str">
        <f t="shared" si="4"/>
        <v/>
      </c>
    </row>
    <row r="94" spans="1:6">
      <c r="A94" s="37">
        <v>83</v>
      </c>
      <c r="B94" s="163"/>
      <c r="C94" s="6"/>
      <c r="D94" s="216"/>
      <c r="E94" s="150" t="str">
        <f t="shared" si="3"/>
        <v/>
      </c>
      <c r="F94" s="76" t="str">
        <f t="shared" si="4"/>
        <v/>
      </c>
    </row>
    <row r="95" spans="1:6">
      <c r="A95" s="37">
        <v>84</v>
      </c>
      <c r="B95" s="163"/>
      <c r="C95" s="6"/>
      <c r="D95" s="216"/>
      <c r="E95" s="150" t="str">
        <f t="shared" si="3"/>
        <v/>
      </c>
      <c r="F95" s="76" t="str">
        <f t="shared" si="4"/>
        <v/>
      </c>
    </row>
    <row r="96" spans="1:6">
      <c r="A96" s="37">
        <v>85</v>
      </c>
      <c r="B96" s="163"/>
      <c r="C96" s="6"/>
      <c r="D96" s="216"/>
      <c r="E96" s="150" t="str">
        <f t="shared" si="3"/>
        <v/>
      </c>
      <c r="F96" s="76" t="str">
        <f t="shared" si="4"/>
        <v/>
      </c>
    </row>
    <row r="97" spans="1:6">
      <c r="A97" s="37">
        <v>86</v>
      </c>
      <c r="B97" s="163"/>
      <c r="C97" s="6"/>
      <c r="D97" s="216"/>
      <c r="E97" s="150" t="str">
        <f t="shared" si="3"/>
        <v/>
      </c>
      <c r="F97" s="76" t="str">
        <f t="shared" si="4"/>
        <v/>
      </c>
    </row>
    <row r="98" spans="1:6">
      <c r="A98" s="37">
        <v>87</v>
      </c>
      <c r="B98" s="163"/>
      <c r="C98" s="6"/>
      <c r="D98" s="216"/>
      <c r="E98" s="150" t="str">
        <f t="shared" si="3"/>
        <v/>
      </c>
      <c r="F98" s="76" t="str">
        <f t="shared" si="4"/>
        <v/>
      </c>
    </row>
    <row r="99" spans="1:6">
      <c r="A99" s="37">
        <v>88</v>
      </c>
      <c r="B99" s="163"/>
      <c r="C99" s="6"/>
      <c r="D99" s="216"/>
      <c r="E99" s="150" t="str">
        <f t="shared" si="3"/>
        <v/>
      </c>
      <c r="F99" s="76" t="str">
        <f t="shared" si="4"/>
        <v/>
      </c>
    </row>
    <row r="100" spans="1:6">
      <c r="A100" s="37">
        <v>89</v>
      </c>
      <c r="B100" s="163"/>
      <c r="C100" s="6"/>
      <c r="D100" s="216"/>
      <c r="E100" s="150" t="str">
        <f t="shared" si="3"/>
        <v/>
      </c>
      <c r="F100" s="76" t="str">
        <f t="shared" si="4"/>
        <v/>
      </c>
    </row>
    <row r="101" spans="1:6">
      <c r="A101" s="37">
        <v>90</v>
      </c>
      <c r="B101" s="163"/>
      <c r="C101" s="6"/>
      <c r="D101" s="216"/>
      <c r="E101" s="150" t="str">
        <f t="shared" si="3"/>
        <v/>
      </c>
      <c r="F101" s="76" t="str">
        <f t="shared" si="4"/>
        <v/>
      </c>
    </row>
    <row r="102" spans="1:6">
      <c r="A102" s="37">
        <v>91</v>
      </c>
      <c r="B102" s="163"/>
      <c r="C102" s="6"/>
      <c r="D102" s="216"/>
      <c r="E102" s="150" t="str">
        <f t="shared" si="3"/>
        <v/>
      </c>
      <c r="F102" s="76" t="str">
        <f t="shared" si="4"/>
        <v/>
      </c>
    </row>
    <row r="103" spans="1:6">
      <c r="A103" s="37">
        <v>92</v>
      </c>
      <c r="B103" s="163"/>
      <c r="C103" s="6"/>
      <c r="D103" s="216"/>
      <c r="E103" s="150" t="str">
        <f t="shared" si="3"/>
        <v/>
      </c>
      <c r="F103" s="76" t="str">
        <f t="shared" si="4"/>
        <v/>
      </c>
    </row>
    <row r="104" spans="1:6">
      <c r="A104" s="37">
        <v>93</v>
      </c>
      <c r="B104" s="163"/>
      <c r="C104" s="6"/>
      <c r="D104" s="216"/>
      <c r="E104" s="150" t="str">
        <f t="shared" si="3"/>
        <v/>
      </c>
      <c r="F104" s="76" t="str">
        <f t="shared" si="4"/>
        <v/>
      </c>
    </row>
    <row r="105" spans="1:6">
      <c r="A105" s="37">
        <v>94</v>
      </c>
      <c r="B105" s="163"/>
      <c r="C105" s="6"/>
      <c r="D105" s="216"/>
      <c r="E105" s="150" t="str">
        <f t="shared" si="3"/>
        <v/>
      </c>
      <c r="F105" s="76" t="str">
        <f t="shared" si="4"/>
        <v/>
      </c>
    </row>
    <row r="106" spans="1:6">
      <c r="A106" s="37">
        <v>95</v>
      </c>
      <c r="B106" s="163"/>
      <c r="C106" s="6"/>
      <c r="D106" s="216"/>
      <c r="E106" s="150" t="str">
        <f t="shared" si="3"/>
        <v/>
      </c>
      <c r="F106" s="76" t="str">
        <f t="shared" si="4"/>
        <v/>
      </c>
    </row>
    <row r="107" spans="1:6">
      <c r="A107" s="37">
        <v>96</v>
      </c>
      <c r="B107" s="163"/>
      <c r="C107" s="6"/>
      <c r="D107" s="216"/>
      <c r="E107" s="150" t="str">
        <f t="shared" si="3"/>
        <v/>
      </c>
      <c r="F107" s="76" t="str">
        <f t="shared" si="4"/>
        <v/>
      </c>
    </row>
    <row r="108" spans="1:6">
      <c r="A108" s="37">
        <v>97</v>
      </c>
      <c r="B108" s="163"/>
      <c r="C108" s="6"/>
      <c r="D108" s="216"/>
      <c r="E108" s="150" t="str">
        <f t="shared" si="3"/>
        <v/>
      </c>
      <c r="F108" s="76" t="str">
        <f t="shared" si="4"/>
        <v/>
      </c>
    </row>
    <row r="109" spans="1:6">
      <c r="A109" s="37">
        <v>98</v>
      </c>
      <c r="B109" s="163"/>
      <c r="C109" s="6"/>
      <c r="D109" s="216"/>
      <c r="E109" s="150" t="str">
        <f t="shared" si="3"/>
        <v/>
      </c>
      <c r="F109" s="76" t="str">
        <f t="shared" si="4"/>
        <v/>
      </c>
    </row>
    <row r="110" spans="1:6">
      <c r="A110" s="143">
        <v>99</v>
      </c>
      <c r="B110" s="184"/>
      <c r="C110" s="6"/>
      <c r="D110" s="216"/>
      <c r="E110" s="150" t="str">
        <f t="shared" si="3"/>
        <v/>
      </c>
      <c r="F110" s="76" t="str">
        <f t="shared" si="4"/>
        <v/>
      </c>
    </row>
    <row r="111" spans="1:6">
      <c r="A111" s="143">
        <v>100</v>
      </c>
      <c r="B111" s="184"/>
      <c r="C111" s="144"/>
      <c r="D111" s="146"/>
      <c r="E111" s="150" t="str">
        <f t="shared" si="3"/>
        <v/>
      </c>
    </row>
    <row r="112" spans="1:6">
      <c r="A112" s="143">
        <v>101</v>
      </c>
      <c r="B112" s="184"/>
      <c r="C112" s="144"/>
      <c r="D112" s="146"/>
      <c r="E112" s="150" t="str">
        <f t="shared" si="3"/>
        <v/>
      </c>
    </row>
    <row r="113" spans="1:15">
      <c r="A113" s="143">
        <v>102</v>
      </c>
      <c r="B113" s="184"/>
      <c r="C113" s="144"/>
      <c r="D113" s="146"/>
      <c r="E113" s="150" t="str">
        <f t="shared" si="3"/>
        <v/>
      </c>
    </row>
    <row r="114" spans="1:15">
      <c r="A114" s="143">
        <v>103</v>
      </c>
      <c r="B114" s="184"/>
      <c r="C114" s="144"/>
      <c r="D114" s="146"/>
      <c r="E114" s="150" t="str">
        <f t="shared" si="3"/>
        <v/>
      </c>
    </row>
    <row r="115" spans="1:15" s="70" customFormat="1">
      <c r="A115" s="143">
        <v>104</v>
      </c>
      <c r="B115" s="184"/>
      <c r="C115" s="144"/>
      <c r="D115" s="146"/>
      <c r="E115" s="150" t="str">
        <f t="shared" si="3"/>
        <v/>
      </c>
      <c r="G115" s="64"/>
      <c r="H115" s="64"/>
      <c r="I115" s="64"/>
      <c r="J115" s="64"/>
      <c r="K115" s="64"/>
      <c r="L115" s="64"/>
      <c r="M115" s="64"/>
      <c r="N115" s="64"/>
      <c r="O115" s="64"/>
    </row>
    <row r="116" spans="1:15" s="70" customFormat="1">
      <c r="A116" s="143">
        <v>105</v>
      </c>
      <c r="B116" s="184"/>
      <c r="C116" s="144"/>
      <c r="D116" s="146"/>
      <c r="E116" s="150" t="str">
        <f t="shared" si="3"/>
        <v/>
      </c>
      <c r="G116" s="64"/>
      <c r="H116" s="64"/>
      <c r="I116" s="64"/>
      <c r="J116" s="64"/>
      <c r="K116" s="64"/>
      <c r="L116" s="64"/>
      <c r="M116" s="64"/>
      <c r="N116" s="64"/>
      <c r="O116" s="64"/>
    </row>
    <row r="117" spans="1:15" s="70" customFormat="1">
      <c r="A117" s="143">
        <v>106</v>
      </c>
      <c r="B117" s="184"/>
      <c r="C117" s="144"/>
      <c r="D117" s="146"/>
      <c r="E117" s="150" t="str">
        <f t="shared" si="3"/>
        <v/>
      </c>
      <c r="G117" s="64"/>
      <c r="H117" s="64"/>
      <c r="I117" s="64"/>
      <c r="J117" s="64"/>
      <c r="K117" s="64"/>
      <c r="L117" s="64"/>
      <c r="M117" s="64"/>
      <c r="N117" s="64"/>
      <c r="O117" s="64"/>
    </row>
    <row r="118" spans="1:15" s="70" customFormat="1">
      <c r="A118" s="143">
        <v>107</v>
      </c>
      <c r="B118" s="184"/>
      <c r="C118" s="144"/>
      <c r="D118" s="146"/>
      <c r="E118" s="150" t="str">
        <f t="shared" si="3"/>
        <v/>
      </c>
      <c r="G118" s="64"/>
      <c r="H118" s="64"/>
      <c r="I118" s="64"/>
      <c r="J118" s="64"/>
      <c r="K118" s="64"/>
      <c r="L118" s="64"/>
      <c r="M118" s="64"/>
      <c r="N118" s="64"/>
      <c r="O118" s="64"/>
    </row>
    <row r="119" spans="1:15" s="70" customFormat="1">
      <c r="A119" s="143">
        <v>108</v>
      </c>
      <c r="B119" s="184"/>
      <c r="C119" s="144"/>
      <c r="D119" s="146"/>
      <c r="E119" s="150" t="str">
        <f t="shared" si="3"/>
        <v/>
      </c>
      <c r="G119" s="64"/>
      <c r="H119" s="64"/>
      <c r="I119" s="64"/>
      <c r="J119" s="64"/>
      <c r="K119" s="64"/>
      <c r="L119" s="64"/>
      <c r="M119" s="64"/>
      <c r="N119" s="64"/>
      <c r="O119" s="64"/>
    </row>
    <row r="120" spans="1:15" s="70" customFormat="1">
      <c r="A120" s="143">
        <v>109</v>
      </c>
      <c r="B120" s="184"/>
      <c r="C120" s="144"/>
      <c r="D120" s="146"/>
      <c r="E120" s="150" t="str">
        <f t="shared" si="3"/>
        <v/>
      </c>
      <c r="G120" s="64"/>
      <c r="H120" s="64"/>
      <c r="I120" s="64"/>
      <c r="J120" s="64"/>
      <c r="K120" s="64"/>
      <c r="L120" s="64"/>
      <c r="M120" s="64"/>
      <c r="N120" s="64"/>
      <c r="O120" s="64"/>
    </row>
    <row r="121" spans="1:15" s="70" customFormat="1">
      <c r="A121" s="143">
        <v>110</v>
      </c>
      <c r="B121" s="184"/>
      <c r="C121" s="144"/>
      <c r="D121" s="146"/>
      <c r="E121" s="150" t="str">
        <f t="shared" si="3"/>
        <v/>
      </c>
      <c r="G121" s="64"/>
      <c r="H121" s="64"/>
      <c r="I121" s="64"/>
      <c r="J121" s="64"/>
      <c r="K121" s="64"/>
      <c r="L121" s="64"/>
      <c r="M121" s="64"/>
      <c r="N121" s="64"/>
      <c r="O121" s="64"/>
    </row>
    <row r="122" spans="1:15" s="70" customFormat="1">
      <c r="A122" s="143">
        <v>111</v>
      </c>
      <c r="B122" s="184"/>
      <c r="C122" s="144"/>
      <c r="D122" s="146"/>
      <c r="E122" s="150" t="str">
        <f t="shared" si="3"/>
        <v/>
      </c>
      <c r="G122" s="64"/>
      <c r="H122" s="64"/>
      <c r="I122" s="64"/>
      <c r="J122" s="64"/>
      <c r="K122" s="64"/>
      <c r="L122" s="64"/>
      <c r="M122" s="64"/>
      <c r="N122" s="64"/>
      <c r="O122" s="64"/>
    </row>
    <row r="123" spans="1:15" s="70" customFormat="1">
      <c r="A123" s="143">
        <v>112</v>
      </c>
      <c r="B123" s="184"/>
      <c r="C123" s="144"/>
      <c r="D123" s="146"/>
      <c r="E123" s="150" t="str">
        <f t="shared" si="3"/>
        <v/>
      </c>
      <c r="G123" s="64"/>
      <c r="H123" s="64"/>
      <c r="I123" s="64"/>
      <c r="J123" s="64"/>
      <c r="K123" s="64"/>
      <c r="L123" s="64"/>
      <c r="M123" s="64"/>
      <c r="N123" s="64"/>
      <c r="O123" s="64"/>
    </row>
    <row r="124" spans="1:15" s="70" customFormat="1">
      <c r="A124" s="143">
        <v>113</v>
      </c>
      <c r="B124" s="184"/>
      <c r="C124" s="144"/>
      <c r="D124" s="146"/>
      <c r="E124" s="150" t="str">
        <f t="shared" si="3"/>
        <v/>
      </c>
      <c r="G124" s="64"/>
      <c r="H124" s="64"/>
      <c r="I124" s="64"/>
      <c r="J124" s="64"/>
      <c r="K124" s="64"/>
      <c r="L124" s="64"/>
      <c r="M124" s="64"/>
      <c r="N124" s="64"/>
      <c r="O124" s="64"/>
    </row>
    <row r="125" spans="1:15" s="70" customFormat="1">
      <c r="A125" s="143">
        <v>114</v>
      </c>
      <c r="B125" s="184"/>
      <c r="C125" s="144"/>
      <c r="D125" s="146"/>
      <c r="E125" s="150" t="str">
        <f t="shared" si="3"/>
        <v/>
      </c>
      <c r="G125" s="64"/>
      <c r="H125" s="64"/>
      <c r="I125" s="64"/>
      <c r="J125" s="64"/>
      <c r="K125" s="64"/>
      <c r="L125" s="64"/>
      <c r="M125" s="64"/>
      <c r="N125" s="64"/>
      <c r="O125" s="64"/>
    </row>
    <row r="126" spans="1:15" s="70" customFormat="1">
      <c r="A126" s="143">
        <v>115</v>
      </c>
      <c r="B126" s="184"/>
      <c r="C126" s="144"/>
      <c r="D126" s="146"/>
      <c r="E126" s="150" t="str">
        <f t="shared" si="3"/>
        <v/>
      </c>
      <c r="G126" s="64"/>
      <c r="H126" s="64"/>
      <c r="I126" s="64"/>
      <c r="J126" s="64"/>
      <c r="K126" s="64"/>
      <c r="L126" s="64"/>
      <c r="M126" s="64"/>
      <c r="N126" s="64"/>
      <c r="O126" s="64"/>
    </row>
    <row r="127" spans="1:15" s="70" customFormat="1">
      <c r="A127" s="143">
        <v>116</v>
      </c>
      <c r="B127" s="184"/>
      <c r="C127" s="144"/>
      <c r="D127" s="146"/>
      <c r="E127" s="150" t="str">
        <f t="shared" si="3"/>
        <v/>
      </c>
      <c r="G127" s="64"/>
      <c r="H127" s="64"/>
      <c r="I127" s="64"/>
      <c r="J127" s="64"/>
      <c r="K127" s="64"/>
      <c r="L127" s="64"/>
      <c r="M127" s="64"/>
      <c r="N127" s="64"/>
      <c r="O127" s="64"/>
    </row>
    <row r="128" spans="1:15" s="70" customFormat="1">
      <c r="A128" s="143">
        <v>117</v>
      </c>
      <c r="B128" s="184"/>
      <c r="C128" s="144"/>
      <c r="D128" s="146"/>
      <c r="E128" s="150" t="str">
        <f t="shared" si="3"/>
        <v/>
      </c>
      <c r="G128" s="64"/>
      <c r="H128" s="64"/>
      <c r="I128" s="64"/>
      <c r="J128" s="64"/>
      <c r="K128" s="64"/>
      <c r="L128" s="64"/>
      <c r="M128" s="64"/>
      <c r="N128" s="64"/>
      <c r="O128" s="64"/>
    </row>
    <row r="129" spans="1:15" s="70" customFormat="1">
      <c r="A129" s="143">
        <v>118</v>
      </c>
      <c r="B129" s="184"/>
      <c r="C129" s="144"/>
      <c r="D129" s="146"/>
      <c r="E129" s="150" t="str">
        <f t="shared" si="3"/>
        <v/>
      </c>
      <c r="G129" s="64"/>
      <c r="H129" s="64"/>
      <c r="I129" s="64"/>
      <c r="J129" s="64"/>
      <c r="K129" s="64"/>
      <c r="L129" s="64"/>
      <c r="M129" s="64"/>
      <c r="N129" s="64"/>
      <c r="O129" s="64"/>
    </row>
    <row r="130" spans="1:15" s="70" customFormat="1">
      <c r="A130" s="143">
        <v>119</v>
      </c>
      <c r="B130" s="184"/>
      <c r="C130" s="144"/>
      <c r="D130" s="146"/>
      <c r="E130" s="150" t="str">
        <f t="shared" si="3"/>
        <v/>
      </c>
      <c r="G130" s="64"/>
      <c r="H130" s="64"/>
      <c r="I130" s="64"/>
      <c r="J130" s="64"/>
      <c r="K130" s="64"/>
      <c r="L130" s="64"/>
      <c r="M130" s="64"/>
      <c r="N130" s="64"/>
      <c r="O130" s="64"/>
    </row>
    <row r="131" spans="1:15" s="70" customFormat="1">
      <c r="A131" s="143">
        <v>120</v>
      </c>
      <c r="B131" s="184"/>
      <c r="C131" s="144"/>
      <c r="D131" s="146"/>
      <c r="E131" s="150" t="str">
        <f t="shared" si="3"/>
        <v/>
      </c>
      <c r="G131" s="64"/>
      <c r="H131" s="64"/>
      <c r="I131" s="64"/>
      <c r="J131" s="64"/>
      <c r="K131" s="64"/>
      <c r="L131" s="64"/>
      <c r="M131" s="64"/>
      <c r="N131" s="64"/>
      <c r="O131" s="64"/>
    </row>
    <row r="132" spans="1:15" s="70" customFormat="1">
      <c r="A132" s="143">
        <v>121</v>
      </c>
      <c r="B132" s="184"/>
      <c r="C132" s="144"/>
      <c r="D132" s="146"/>
      <c r="E132" s="150" t="str">
        <f t="shared" si="3"/>
        <v/>
      </c>
      <c r="G132" s="64"/>
      <c r="H132" s="64"/>
      <c r="I132" s="64"/>
      <c r="J132" s="64"/>
      <c r="K132" s="64"/>
      <c r="L132" s="64"/>
      <c r="M132" s="64"/>
      <c r="N132" s="64"/>
      <c r="O132" s="64"/>
    </row>
    <row r="133" spans="1:15" s="70" customFormat="1">
      <c r="A133" s="143">
        <v>122</v>
      </c>
      <c r="B133" s="184"/>
      <c r="C133" s="144"/>
      <c r="D133" s="146"/>
      <c r="E133" s="150" t="str">
        <f t="shared" si="3"/>
        <v/>
      </c>
      <c r="G133" s="64"/>
      <c r="H133" s="64"/>
      <c r="I133" s="64"/>
      <c r="J133" s="64"/>
      <c r="K133" s="64"/>
      <c r="L133" s="64"/>
      <c r="M133" s="64"/>
      <c r="N133" s="64"/>
      <c r="O133" s="64"/>
    </row>
    <row r="134" spans="1:15" s="70" customFormat="1">
      <c r="A134" s="143">
        <v>123</v>
      </c>
      <c r="B134" s="184"/>
      <c r="C134" s="144"/>
      <c r="D134" s="146"/>
      <c r="E134" s="150" t="str">
        <f t="shared" si="3"/>
        <v/>
      </c>
      <c r="G134" s="64"/>
      <c r="H134" s="64"/>
      <c r="I134" s="64"/>
      <c r="J134" s="64"/>
      <c r="K134" s="64"/>
      <c r="L134" s="64"/>
      <c r="M134" s="64"/>
      <c r="N134" s="64"/>
      <c r="O134" s="64"/>
    </row>
    <row r="135" spans="1:15" s="70" customFormat="1">
      <c r="A135" s="143">
        <v>124</v>
      </c>
      <c r="B135" s="184"/>
      <c r="C135" s="144"/>
      <c r="D135" s="146"/>
      <c r="E135" s="150" t="str">
        <f t="shared" si="3"/>
        <v/>
      </c>
      <c r="G135" s="64"/>
      <c r="H135" s="64"/>
      <c r="I135" s="64"/>
      <c r="J135" s="64"/>
      <c r="K135" s="64"/>
      <c r="L135" s="64"/>
      <c r="M135" s="64"/>
      <c r="N135" s="64"/>
      <c r="O135" s="64"/>
    </row>
    <row r="136" spans="1:15" s="70" customFormat="1">
      <c r="A136" s="143">
        <v>125</v>
      </c>
      <c r="B136" s="184"/>
      <c r="C136" s="144"/>
      <c r="D136" s="146"/>
      <c r="E136" s="150" t="str">
        <f t="shared" si="3"/>
        <v/>
      </c>
      <c r="G136" s="64"/>
      <c r="H136" s="64"/>
      <c r="I136" s="64"/>
      <c r="J136" s="64"/>
      <c r="K136" s="64"/>
      <c r="L136" s="64"/>
      <c r="M136" s="64"/>
      <c r="N136" s="64"/>
      <c r="O136" s="64"/>
    </row>
    <row r="137" spans="1:15" s="70" customFormat="1">
      <c r="A137" s="143">
        <v>126</v>
      </c>
      <c r="B137" s="184"/>
      <c r="C137" s="144"/>
      <c r="D137" s="146"/>
      <c r="E137" s="150" t="str">
        <f t="shared" si="3"/>
        <v/>
      </c>
      <c r="G137" s="64"/>
      <c r="H137" s="64"/>
      <c r="I137" s="64"/>
      <c r="J137" s="64"/>
      <c r="K137" s="64"/>
      <c r="L137" s="64"/>
      <c r="M137" s="64"/>
      <c r="N137" s="64"/>
      <c r="O137" s="64"/>
    </row>
    <row r="138" spans="1:15" s="70" customFormat="1">
      <c r="A138" s="143">
        <v>127</v>
      </c>
      <c r="B138" s="184"/>
      <c r="C138" s="144"/>
      <c r="D138" s="146"/>
      <c r="E138" s="150" t="str">
        <f t="shared" si="3"/>
        <v/>
      </c>
      <c r="G138" s="64"/>
      <c r="H138" s="64"/>
      <c r="I138" s="64"/>
      <c r="J138" s="64"/>
      <c r="K138" s="64"/>
      <c r="L138" s="64"/>
      <c r="M138" s="64"/>
      <c r="N138" s="64"/>
      <c r="O138" s="64"/>
    </row>
    <row r="139" spans="1:15" s="70" customFormat="1">
      <c r="A139" s="143">
        <v>128</v>
      </c>
      <c r="B139" s="184"/>
      <c r="C139" s="144"/>
      <c r="D139" s="146"/>
      <c r="E139" s="150" t="str">
        <f t="shared" si="3"/>
        <v/>
      </c>
      <c r="G139" s="64"/>
      <c r="H139" s="64"/>
      <c r="I139" s="64"/>
      <c r="J139" s="64"/>
      <c r="K139" s="64"/>
      <c r="L139" s="64"/>
      <c r="M139" s="64"/>
      <c r="N139" s="64"/>
      <c r="O139" s="64"/>
    </row>
    <row r="140" spans="1:15" s="70" customFormat="1">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c r="A141" s="143">
        <v>130</v>
      </c>
      <c r="B141" s="184"/>
      <c r="C141" s="144"/>
      <c r="D141" s="146"/>
      <c r="E141" s="150" t="str">
        <f t="shared" si="5"/>
        <v/>
      </c>
      <c r="G141" s="64"/>
      <c r="H141" s="64"/>
      <c r="I141" s="64"/>
      <c r="J141" s="64"/>
      <c r="K141" s="64"/>
      <c r="L141" s="64"/>
      <c r="M141" s="64"/>
      <c r="N141" s="64"/>
      <c r="O141" s="64"/>
    </row>
    <row r="142" spans="1:15" s="70" customFormat="1">
      <c r="A142" s="143">
        <v>131</v>
      </c>
      <c r="B142" s="184"/>
      <c r="C142" s="144"/>
      <c r="D142" s="146"/>
      <c r="E142" s="150" t="str">
        <f t="shared" si="5"/>
        <v/>
      </c>
      <c r="G142" s="64"/>
      <c r="H142" s="64"/>
      <c r="I142" s="64"/>
      <c r="J142" s="64"/>
      <c r="K142" s="64"/>
      <c r="L142" s="64"/>
      <c r="M142" s="64"/>
      <c r="N142" s="64"/>
      <c r="O142" s="64"/>
    </row>
    <row r="143" spans="1:15" s="70" customFormat="1">
      <c r="A143" s="143">
        <v>132</v>
      </c>
      <c r="B143" s="184"/>
      <c r="C143" s="144"/>
      <c r="D143" s="146"/>
      <c r="E143" s="150" t="str">
        <f t="shared" si="5"/>
        <v/>
      </c>
      <c r="G143" s="64"/>
      <c r="H143" s="64"/>
      <c r="I143" s="64"/>
      <c r="J143" s="64"/>
      <c r="K143" s="64"/>
      <c r="L143" s="64"/>
      <c r="M143" s="64"/>
      <c r="N143" s="64"/>
      <c r="O143" s="64"/>
    </row>
    <row r="144" spans="1:15" s="70" customFormat="1">
      <c r="A144" s="143">
        <v>133</v>
      </c>
      <c r="B144" s="184"/>
      <c r="C144" s="144"/>
      <c r="D144" s="146"/>
      <c r="E144" s="150" t="str">
        <f t="shared" si="5"/>
        <v/>
      </c>
      <c r="G144" s="64"/>
      <c r="H144" s="64"/>
      <c r="I144" s="64"/>
      <c r="J144" s="64"/>
      <c r="K144" s="64"/>
      <c r="L144" s="64"/>
      <c r="M144" s="64"/>
      <c r="N144" s="64"/>
      <c r="O144" s="64"/>
    </row>
    <row r="145" spans="1:15" s="70" customFormat="1">
      <c r="A145" s="143">
        <v>134</v>
      </c>
      <c r="B145" s="184"/>
      <c r="C145" s="144"/>
      <c r="D145" s="146"/>
      <c r="E145" s="150" t="str">
        <f t="shared" si="5"/>
        <v/>
      </c>
      <c r="G145" s="64"/>
      <c r="H145" s="64"/>
      <c r="I145" s="64"/>
      <c r="J145" s="64"/>
      <c r="K145" s="64"/>
      <c r="L145" s="64"/>
      <c r="M145" s="64"/>
      <c r="N145" s="64"/>
      <c r="O145" s="64"/>
    </row>
    <row r="146" spans="1:15" s="70" customFormat="1">
      <c r="A146" s="143">
        <v>135</v>
      </c>
      <c r="B146" s="184"/>
      <c r="C146" s="144"/>
      <c r="D146" s="146"/>
      <c r="E146" s="150" t="str">
        <f t="shared" si="5"/>
        <v/>
      </c>
      <c r="G146" s="64"/>
      <c r="H146" s="64"/>
      <c r="I146" s="64"/>
      <c r="J146" s="64"/>
      <c r="K146" s="64"/>
      <c r="L146" s="64"/>
      <c r="M146" s="64"/>
      <c r="N146" s="64"/>
      <c r="O146" s="64"/>
    </row>
    <row r="147" spans="1:15" s="70" customFormat="1">
      <c r="A147" s="143">
        <v>136</v>
      </c>
      <c r="B147" s="184"/>
      <c r="C147" s="144"/>
      <c r="D147" s="146"/>
      <c r="E147" s="150" t="str">
        <f t="shared" si="5"/>
        <v/>
      </c>
      <c r="G147" s="64"/>
      <c r="H147" s="64"/>
      <c r="I147" s="64"/>
      <c r="J147" s="64"/>
      <c r="K147" s="64"/>
      <c r="L147" s="64"/>
      <c r="M147" s="64"/>
      <c r="N147" s="64"/>
      <c r="O147" s="64"/>
    </row>
    <row r="148" spans="1:15" s="70" customFormat="1">
      <c r="A148" s="143">
        <v>137</v>
      </c>
      <c r="B148" s="184"/>
      <c r="C148" s="144"/>
      <c r="D148" s="146"/>
      <c r="E148" s="150" t="str">
        <f t="shared" si="5"/>
        <v/>
      </c>
      <c r="G148" s="64"/>
      <c r="H148" s="64"/>
      <c r="I148" s="64"/>
      <c r="J148" s="64"/>
      <c r="K148" s="64"/>
      <c r="L148" s="64"/>
      <c r="M148" s="64"/>
      <c r="N148" s="64"/>
      <c r="O148" s="64"/>
    </row>
    <row r="149" spans="1:15" s="70" customFormat="1">
      <c r="A149" s="143">
        <v>138</v>
      </c>
      <c r="B149" s="184"/>
      <c r="C149" s="144"/>
      <c r="D149" s="146"/>
      <c r="E149" s="150" t="str">
        <f t="shared" si="5"/>
        <v/>
      </c>
      <c r="G149" s="64"/>
      <c r="H149" s="64"/>
      <c r="I149" s="64"/>
      <c r="J149" s="64"/>
      <c r="K149" s="64"/>
      <c r="L149" s="64"/>
      <c r="M149" s="64"/>
      <c r="N149" s="64"/>
      <c r="O149" s="64"/>
    </row>
    <row r="150" spans="1:15" s="70" customFormat="1">
      <c r="A150" s="143">
        <v>139</v>
      </c>
      <c r="B150" s="184"/>
      <c r="C150" s="144"/>
      <c r="D150" s="146"/>
      <c r="E150" s="150" t="str">
        <f t="shared" si="5"/>
        <v/>
      </c>
      <c r="G150" s="64"/>
      <c r="H150" s="64"/>
      <c r="I150" s="64"/>
      <c r="J150" s="64"/>
      <c r="K150" s="64"/>
      <c r="L150" s="64"/>
      <c r="M150" s="64"/>
      <c r="N150" s="64"/>
      <c r="O150" s="64"/>
    </row>
    <row r="151" spans="1:15" s="70" customFormat="1">
      <c r="A151" s="143">
        <v>140</v>
      </c>
      <c r="B151" s="184"/>
      <c r="C151" s="144"/>
      <c r="D151" s="146"/>
      <c r="E151" s="150" t="str">
        <f t="shared" si="5"/>
        <v/>
      </c>
      <c r="G151" s="64"/>
      <c r="H151" s="64"/>
      <c r="I151" s="64"/>
      <c r="J151" s="64"/>
      <c r="K151" s="64"/>
      <c r="L151" s="64"/>
      <c r="M151" s="64"/>
      <c r="N151" s="64"/>
      <c r="O151" s="64"/>
    </row>
    <row r="152" spans="1:15" s="70" customFormat="1">
      <c r="A152" s="143">
        <v>141</v>
      </c>
      <c r="B152" s="184"/>
      <c r="C152" s="144"/>
      <c r="D152" s="146"/>
      <c r="E152" s="150" t="str">
        <f t="shared" si="5"/>
        <v/>
      </c>
      <c r="G152" s="64"/>
      <c r="H152" s="64"/>
      <c r="I152" s="64"/>
      <c r="J152" s="64"/>
      <c r="K152" s="64"/>
      <c r="L152" s="64"/>
      <c r="M152" s="64"/>
      <c r="N152" s="64"/>
      <c r="O152" s="64"/>
    </row>
    <row r="153" spans="1:15" s="70" customFormat="1">
      <c r="A153" s="143">
        <v>142</v>
      </c>
      <c r="B153" s="184"/>
      <c r="C153" s="144"/>
      <c r="D153" s="146"/>
      <c r="E153" s="150" t="str">
        <f t="shared" si="5"/>
        <v/>
      </c>
      <c r="G153" s="64"/>
      <c r="H153" s="64"/>
      <c r="I153" s="64"/>
      <c r="J153" s="64"/>
      <c r="K153" s="64"/>
      <c r="L153" s="64"/>
      <c r="M153" s="64"/>
      <c r="N153" s="64"/>
      <c r="O153" s="64"/>
    </row>
    <row r="154" spans="1:15" s="70" customFormat="1">
      <c r="A154" s="143">
        <v>143</v>
      </c>
      <c r="B154" s="184"/>
      <c r="C154" s="144"/>
      <c r="D154" s="146"/>
      <c r="E154" s="150" t="str">
        <f t="shared" si="5"/>
        <v/>
      </c>
      <c r="G154" s="64"/>
      <c r="H154" s="64"/>
      <c r="I154" s="64"/>
      <c r="J154" s="64"/>
      <c r="K154" s="64"/>
      <c r="L154" s="64"/>
      <c r="M154" s="64"/>
      <c r="N154" s="64"/>
      <c r="O154" s="64"/>
    </row>
    <row r="155" spans="1:15" s="70" customFormat="1">
      <c r="A155" s="143">
        <v>144</v>
      </c>
      <c r="B155" s="184"/>
      <c r="C155" s="144"/>
      <c r="D155" s="146"/>
      <c r="E155" s="150" t="str">
        <f t="shared" si="5"/>
        <v/>
      </c>
      <c r="G155" s="64"/>
      <c r="H155" s="64"/>
      <c r="I155" s="64"/>
      <c r="J155" s="64"/>
      <c r="K155" s="64"/>
      <c r="L155" s="64"/>
      <c r="M155" s="64"/>
      <c r="N155" s="64"/>
      <c r="O155" s="64"/>
    </row>
    <row r="156" spans="1:15" s="70" customFormat="1">
      <c r="A156" s="143">
        <v>145</v>
      </c>
      <c r="B156" s="184"/>
      <c r="C156" s="144"/>
      <c r="D156" s="146"/>
      <c r="E156" s="150" t="str">
        <f t="shared" si="5"/>
        <v/>
      </c>
      <c r="G156" s="64"/>
      <c r="H156" s="64"/>
      <c r="I156" s="64"/>
      <c r="J156" s="64"/>
      <c r="K156" s="64"/>
      <c r="L156" s="64"/>
      <c r="M156" s="64"/>
      <c r="N156" s="64"/>
      <c r="O156" s="64"/>
    </row>
    <row r="157" spans="1:15" s="70" customFormat="1">
      <c r="A157" s="143">
        <v>146</v>
      </c>
      <c r="B157" s="184"/>
      <c r="C157" s="144"/>
      <c r="D157" s="146"/>
      <c r="E157" s="150" t="str">
        <f t="shared" si="5"/>
        <v/>
      </c>
      <c r="G157" s="64"/>
      <c r="H157" s="64"/>
      <c r="I157" s="64"/>
      <c r="J157" s="64"/>
      <c r="K157" s="64"/>
      <c r="L157" s="64"/>
      <c r="M157" s="64"/>
      <c r="N157" s="64"/>
      <c r="O157" s="64"/>
    </row>
    <row r="158" spans="1:15" s="70" customFormat="1">
      <c r="A158" s="143">
        <v>147</v>
      </c>
      <c r="B158" s="184"/>
      <c r="C158" s="144"/>
      <c r="D158" s="146"/>
      <c r="E158" s="150" t="str">
        <f t="shared" si="5"/>
        <v/>
      </c>
      <c r="G158" s="64"/>
      <c r="H158" s="64"/>
      <c r="I158" s="64"/>
      <c r="J158" s="64"/>
      <c r="K158" s="64"/>
      <c r="L158" s="64"/>
      <c r="M158" s="64"/>
      <c r="N158" s="64"/>
      <c r="O158" s="64"/>
    </row>
    <row r="159" spans="1:15" s="70" customFormat="1">
      <c r="A159" s="143">
        <v>148</v>
      </c>
      <c r="B159" s="184"/>
      <c r="C159" s="144"/>
      <c r="D159" s="146"/>
      <c r="E159" s="150" t="str">
        <f t="shared" si="5"/>
        <v/>
      </c>
      <c r="G159" s="64"/>
      <c r="H159" s="64"/>
      <c r="I159" s="64"/>
      <c r="J159" s="64"/>
      <c r="K159" s="64"/>
      <c r="L159" s="64"/>
      <c r="M159" s="64"/>
      <c r="N159" s="64"/>
      <c r="O159" s="64"/>
    </row>
    <row r="160" spans="1:15" s="70" customFormat="1">
      <c r="A160" s="143">
        <v>149</v>
      </c>
      <c r="B160" s="184"/>
      <c r="C160" s="144"/>
      <c r="D160" s="146"/>
      <c r="E160" s="150" t="str">
        <f t="shared" si="5"/>
        <v/>
      </c>
      <c r="G160" s="64"/>
      <c r="H160" s="64"/>
      <c r="I160" s="64"/>
      <c r="J160" s="64"/>
      <c r="K160" s="64"/>
      <c r="L160" s="64"/>
      <c r="M160" s="64"/>
      <c r="N160" s="64"/>
      <c r="O160" s="64"/>
    </row>
    <row r="161" spans="1:15" s="70" customFormat="1">
      <c r="A161" s="143">
        <v>150</v>
      </c>
      <c r="B161" s="184"/>
      <c r="C161" s="144"/>
      <c r="D161" s="146"/>
      <c r="E161" s="150" t="str">
        <f t="shared" si="5"/>
        <v/>
      </c>
      <c r="G161" s="64"/>
      <c r="H161" s="64"/>
      <c r="I161" s="64"/>
      <c r="J161" s="64"/>
      <c r="K161" s="64"/>
      <c r="L161" s="64"/>
      <c r="M161" s="64"/>
      <c r="N161" s="64"/>
      <c r="O161" s="64"/>
    </row>
    <row r="162" spans="1:15" s="70" customFormat="1">
      <c r="A162" s="143">
        <v>151</v>
      </c>
      <c r="B162" s="184"/>
      <c r="C162" s="144"/>
      <c r="D162" s="146"/>
      <c r="E162" s="150" t="str">
        <f t="shared" si="5"/>
        <v/>
      </c>
      <c r="G162" s="64"/>
      <c r="H162" s="64"/>
      <c r="I162" s="64"/>
      <c r="J162" s="64"/>
      <c r="K162" s="64"/>
      <c r="L162" s="64"/>
      <c r="M162" s="64"/>
      <c r="N162" s="64"/>
      <c r="O162" s="64"/>
    </row>
    <row r="163" spans="1:15" s="70" customFormat="1">
      <c r="A163" s="143">
        <v>152</v>
      </c>
      <c r="B163" s="184"/>
      <c r="C163" s="144"/>
      <c r="D163" s="146"/>
      <c r="E163" s="150" t="str">
        <f t="shared" si="5"/>
        <v/>
      </c>
      <c r="G163" s="64"/>
      <c r="H163" s="64"/>
      <c r="I163" s="64"/>
      <c r="J163" s="64"/>
      <c r="K163" s="64"/>
      <c r="L163" s="64"/>
      <c r="M163" s="64"/>
      <c r="N163" s="64"/>
      <c r="O163" s="64"/>
    </row>
    <row r="164" spans="1:15" s="70" customFormat="1">
      <c r="A164" s="143">
        <v>153</v>
      </c>
      <c r="B164" s="184"/>
      <c r="C164" s="144"/>
      <c r="D164" s="146"/>
      <c r="E164" s="150" t="str">
        <f t="shared" si="5"/>
        <v/>
      </c>
      <c r="G164" s="64"/>
      <c r="H164" s="64"/>
      <c r="I164" s="64"/>
      <c r="J164" s="64"/>
      <c r="K164" s="64"/>
      <c r="L164" s="64"/>
      <c r="M164" s="64"/>
      <c r="N164" s="64"/>
      <c r="O164" s="64"/>
    </row>
    <row r="165" spans="1:15" s="70" customFormat="1">
      <c r="A165" s="143">
        <v>154</v>
      </c>
      <c r="B165" s="184"/>
      <c r="C165" s="144"/>
      <c r="D165" s="146"/>
      <c r="E165" s="150" t="str">
        <f t="shared" si="5"/>
        <v/>
      </c>
      <c r="G165" s="64"/>
      <c r="H165" s="64"/>
      <c r="I165" s="64"/>
      <c r="J165" s="64"/>
      <c r="K165" s="64"/>
      <c r="L165" s="64"/>
      <c r="M165" s="64"/>
      <c r="N165" s="64"/>
      <c r="O165" s="64"/>
    </row>
    <row r="166" spans="1:15" s="70" customFormat="1">
      <c r="A166" s="143">
        <v>155</v>
      </c>
      <c r="B166" s="184"/>
      <c r="C166" s="144"/>
      <c r="D166" s="146"/>
      <c r="E166" s="150" t="str">
        <f t="shared" si="5"/>
        <v/>
      </c>
      <c r="G166" s="64"/>
      <c r="H166" s="64"/>
      <c r="I166" s="64"/>
      <c r="J166" s="64"/>
      <c r="K166" s="64"/>
      <c r="L166" s="64"/>
      <c r="M166" s="64"/>
      <c r="N166" s="64"/>
      <c r="O166" s="64"/>
    </row>
    <row r="167" spans="1:15" s="70" customFormat="1">
      <c r="A167" s="143">
        <v>156</v>
      </c>
      <c r="B167" s="184"/>
      <c r="C167" s="144"/>
      <c r="D167" s="146"/>
      <c r="E167" s="150" t="str">
        <f t="shared" si="5"/>
        <v/>
      </c>
      <c r="G167" s="64"/>
      <c r="H167" s="64"/>
      <c r="I167" s="64"/>
      <c r="J167" s="64"/>
      <c r="K167" s="64"/>
      <c r="L167" s="64"/>
      <c r="M167" s="64"/>
      <c r="N167" s="64"/>
      <c r="O167" s="64"/>
    </row>
    <row r="168" spans="1:15" s="70" customFormat="1">
      <c r="A168" s="143">
        <v>157</v>
      </c>
      <c r="B168" s="184"/>
      <c r="C168" s="144"/>
      <c r="D168" s="146"/>
      <c r="E168" s="150" t="str">
        <f t="shared" si="5"/>
        <v/>
      </c>
      <c r="G168" s="64"/>
      <c r="H168" s="64"/>
      <c r="I168" s="64"/>
      <c r="J168" s="64"/>
      <c r="K168" s="64"/>
      <c r="L168" s="64"/>
      <c r="M168" s="64"/>
      <c r="N168" s="64"/>
      <c r="O168" s="64"/>
    </row>
    <row r="169" spans="1:15" s="70" customFormat="1">
      <c r="A169" s="143">
        <v>158</v>
      </c>
      <c r="B169" s="184"/>
      <c r="C169" s="144"/>
      <c r="D169" s="146"/>
      <c r="E169" s="150" t="str">
        <f t="shared" si="5"/>
        <v/>
      </c>
      <c r="G169" s="64"/>
      <c r="H169" s="64"/>
      <c r="I169" s="64"/>
      <c r="J169" s="64"/>
      <c r="K169" s="64"/>
      <c r="L169" s="64"/>
      <c r="M169" s="64"/>
      <c r="N169" s="64"/>
      <c r="O169" s="64"/>
    </row>
    <row r="170" spans="1:15" s="70" customFormat="1">
      <c r="A170" s="143">
        <v>159</v>
      </c>
      <c r="B170" s="184"/>
      <c r="C170" s="144"/>
      <c r="D170" s="146"/>
      <c r="E170" s="150" t="str">
        <f t="shared" si="5"/>
        <v/>
      </c>
      <c r="G170" s="64"/>
      <c r="H170" s="64"/>
      <c r="I170" s="64"/>
      <c r="J170" s="64"/>
      <c r="K170" s="64"/>
      <c r="L170" s="64"/>
      <c r="M170" s="64"/>
      <c r="N170" s="64"/>
      <c r="O170" s="64"/>
    </row>
    <row r="171" spans="1:15" s="70" customFormat="1">
      <c r="A171" s="143">
        <v>160</v>
      </c>
      <c r="B171" s="184"/>
      <c r="C171" s="144"/>
      <c r="D171" s="146"/>
      <c r="E171" s="150" t="str">
        <f t="shared" si="5"/>
        <v/>
      </c>
      <c r="G171" s="64"/>
      <c r="H171" s="64"/>
      <c r="I171" s="64"/>
      <c r="J171" s="64"/>
      <c r="K171" s="64"/>
      <c r="L171" s="64"/>
      <c r="M171" s="64"/>
      <c r="N171" s="64"/>
      <c r="O171" s="64"/>
    </row>
    <row r="172" spans="1:15" s="70" customFormat="1">
      <c r="A172" s="143">
        <v>161</v>
      </c>
      <c r="B172" s="184"/>
      <c r="C172" s="144"/>
      <c r="D172" s="146"/>
      <c r="E172" s="150" t="str">
        <f t="shared" si="5"/>
        <v/>
      </c>
      <c r="G172" s="64"/>
      <c r="H172" s="64"/>
      <c r="I172" s="64"/>
      <c r="J172" s="64"/>
      <c r="K172" s="64"/>
      <c r="L172" s="64"/>
      <c r="M172" s="64"/>
      <c r="N172" s="64"/>
      <c r="O172" s="64"/>
    </row>
    <row r="173" spans="1:15" s="70" customFormat="1">
      <c r="A173" s="143">
        <v>162</v>
      </c>
      <c r="B173" s="184"/>
      <c r="C173" s="144"/>
      <c r="D173" s="146"/>
      <c r="E173" s="150" t="str">
        <f t="shared" si="5"/>
        <v/>
      </c>
      <c r="G173" s="64"/>
      <c r="H173" s="64"/>
      <c r="I173" s="64"/>
      <c r="J173" s="64"/>
      <c r="K173" s="64"/>
      <c r="L173" s="64"/>
      <c r="M173" s="64"/>
      <c r="N173" s="64"/>
      <c r="O173" s="64"/>
    </row>
    <row r="174" spans="1:15" s="70" customFormat="1">
      <c r="A174" s="143">
        <v>163</v>
      </c>
      <c r="B174" s="184"/>
      <c r="C174" s="144"/>
      <c r="D174" s="146"/>
      <c r="E174" s="150" t="str">
        <f t="shared" si="5"/>
        <v/>
      </c>
      <c r="G174" s="64"/>
      <c r="H174" s="64"/>
      <c r="I174" s="64"/>
      <c r="J174" s="64"/>
      <c r="K174" s="64"/>
      <c r="L174" s="64"/>
      <c r="M174" s="64"/>
      <c r="N174" s="64"/>
      <c r="O174" s="64"/>
    </row>
    <row r="175" spans="1:15" s="70" customFormat="1">
      <c r="A175" s="143">
        <v>164</v>
      </c>
      <c r="B175" s="184"/>
      <c r="C175" s="144"/>
      <c r="D175" s="146"/>
      <c r="E175" s="150" t="str">
        <f t="shared" si="5"/>
        <v/>
      </c>
      <c r="G175" s="64"/>
      <c r="H175" s="64"/>
      <c r="I175" s="64"/>
      <c r="J175" s="64"/>
      <c r="K175" s="64"/>
      <c r="L175" s="64"/>
      <c r="M175" s="64"/>
      <c r="N175" s="64"/>
      <c r="O175" s="64"/>
    </row>
    <row r="176" spans="1:15" s="70" customFormat="1">
      <c r="A176" s="143">
        <v>165</v>
      </c>
      <c r="B176" s="184"/>
      <c r="C176" s="144"/>
      <c r="D176" s="146"/>
      <c r="E176" s="150" t="str">
        <f t="shared" si="5"/>
        <v/>
      </c>
      <c r="G176" s="64"/>
      <c r="H176" s="64"/>
      <c r="I176" s="64"/>
      <c r="J176" s="64"/>
      <c r="K176" s="64"/>
      <c r="L176" s="64"/>
      <c r="M176" s="64"/>
      <c r="N176" s="64"/>
      <c r="O176" s="64"/>
    </row>
    <row r="177" spans="1:15" s="70" customFormat="1">
      <c r="A177" s="143">
        <v>166</v>
      </c>
      <c r="B177" s="184"/>
      <c r="C177" s="144"/>
      <c r="D177" s="146"/>
      <c r="E177" s="150" t="str">
        <f t="shared" si="5"/>
        <v/>
      </c>
      <c r="G177" s="64"/>
      <c r="H177" s="64"/>
      <c r="I177" s="64"/>
      <c r="J177" s="64"/>
      <c r="K177" s="64"/>
      <c r="L177" s="64"/>
      <c r="M177" s="64"/>
      <c r="N177" s="64"/>
      <c r="O177" s="64"/>
    </row>
    <row r="178" spans="1:15" s="70" customFormat="1">
      <c r="A178" s="143">
        <v>167</v>
      </c>
      <c r="B178" s="184"/>
      <c r="C178" s="144"/>
      <c r="D178" s="146"/>
      <c r="E178" s="150" t="str">
        <f t="shared" si="5"/>
        <v/>
      </c>
      <c r="G178" s="64"/>
      <c r="H178" s="64"/>
      <c r="I178" s="64"/>
      <c r="J178" s="64"/>
      <c r="K178" s="64"/>
      <c r="L178" s="64"/>
      <c r="M178" s="64"/>
      <c r="N178" s="64"/>
      <c r="O178" s="64"/>
    </row>
    <row r="179" spans="1:15" s="70" customFormat="1">
      <c r="A179" s="143">
        <v>168</v>
      </c>
      <c r="B179" s="184"/>
      <c r="C179" s="144"/>
      <c r="D179" s="146"/>
      <c r="E179" s="150" t="str">
        <f t="shared" si="5"/>
        <v/>
      </c>
      <c r="G179" s="64"/>
      <c r="H179" s="64"/>
      <c r="I179" s="64"/>
      <c r="J179" s="64"/>
      <c r="K179" s="64"/>
      <c r="L179" s="64"/>
      <c r="M179" s="64"/>
      <c r="N179" s="64"/>
      <c r="O179" s="64"/>
    </row>
    <row r="180" spans="1:15" s="70" customFormat="1">
      <c r="A180" s="143">
        <v>169</v>
      </c>
      <c r="B180" s="184"/>
      <c r="C180" s="144"/>
      <c r="D180" s="146"/>
      <c r="E180" s="150" t="str">
        <f t="shared" si="5"/>
        <v/>
      </c>
      <c r="G180" s="64"/>
      <c r="H180" s="64"/>
      <c r="I180" s="64"/>
      <c r="J180" s="64"/>
      <c r="K180" s="64"/>
      <c r="L180" s="64"/>
      <c r="M180" s="64"/>
      <c r="N180" s="64"/>
      <c r="O180" s="64"/>
    </row>
    <row r="181" spans="1:15" s="70" customFormat="1">
      <c r="A181" s="143">
        <v>170</v>
      </c>
      <c r="B181" s="184"/>
      <c r="C181" s="144"/>
      <c r="D181" s="146"/>
      <c r="E181" s="150" t="str">
        <f t="shared" si="5"/>
        <v/>
      </c>
      <c r="G181" s="64"/>
      <c r="H181" s="64"/>
      <c r="I181" s="64"/>
      <c r="J181" s="64"/>
      <c r="K181" s="64"/>
      <c r="L181" s="64"/>
      <c r="M181" s="64"/>
      <c r="N181" s="64"/>
      <c r="O181" s="64"/>
    </row>
    <row r="182" spans="1:15" s="70" customFormat="1">
      <c r="A182" s="143">
        <v>171</v>
      </c>
      <c r="B182" s="184"/>
      <c r="C182" s="144"/>
      <c r="D182" s="146"/>
      <c r="E182" s="150" t="str">
        <f t="shared" si="5"/>
        <v/>
      </c>
      <c r="G182" s="64"/>
      <c r="H182" s="64"/>
      <c r="I182" s="64"/>
      <c r="J182" s="64"/>
      <c r="K182" s="64"/>
      <c r="L182" s="64"/>
      <c r="M182" s="64"/>
      <c r="N182" s="64"/>
      <c r="O182" s="64"/>
    </row>
    <row r="183" spans="1:15" s="70" customFormat="1">
      <c r="A183" s="143">
        <v>172</v>
      </c>
      <c r="B183" s="184"/>
      <c r="C183" s="144"/>
      <c r="D183" s="146"/>
      <c r="E183" s="150" t="str">
        <f t="shared" si="5"/>
        <v/>
      </c>
      <c r="G183" s="64"/>
      <c r="H183" s="64"/>
      <c r="I183" s="64"/>
      <c r="J183" s="64"/>
      <c r="K183" s="64"/>
      <c r="L183" s="64"/>
      <c r="M183" s="64"/>
      <c r="N183" s="64"/>
      <c r="O183" s="64"/>
    </row>
    <row r="184" spans="1:15" s="70" customFormat="1">
      <c r="A184" s="143">
        <v>173</v>
      </c>
      <c r="B184" s="184"/>
      <c r="C184" s="144"/>
      <c r="D184" s="146"/>
      <c r="E184" s="150" t="str">
        <f t="shared" si="5"/>
        <v/>
      </c>
      <c r="G184" s="64"/>
      <c r="H184" s="64"/>
      <c r="I184" s="64"/>
      <c r="J184" s="64"/>
      <c r="K184" s="64"/>
      <c r="L184" s="64"/>
      <c r="M184" s="64"/>
      <c r="N184" s="64"/>
      <c r="O184" s="64"/>
    </row>
    <row r="185" spans="1:15" s="70" customFormat="1">
      <c r="A185" s="143">
        <v>174</v>
      </c>
      <c r="B185" s="184"/>
      <c r="C185" s="144"/>
      <c r="D185" s="146"/>
      <c r="E185" s="150" t="str">
        <f t="shared" si="5"/>
        <v/>
      </c>
      <c r="G185" s="64"/>
      <c r="H185" s="64"/>
      <c r="I185" s="64"/>
      <c r="J185" s="64"/>
      <c r="K185" s="64"/>
      <c r="L185" s="64"/>
      <c r="M185" s="64"/>
      <c r="N185" s="64"/>
      <c r="O185" s="64"/>
    </row>
    <row r="186" spans="1:15" s="70" customFormat="1">
      <c r="A186" s="143">
        <v>175</v>
      </c>
      <c r="B186" s="184"/>
      <c r="C186" s="144"/>
      <c r="D186" s="146"/>
      <c r="E186" s="150" t="str">
        <f t="shared" si="5"/>
        <v/>
      </c>
      <c r="G186" s="64"/>
      <c r="H186" s="64"/>
      <c r="I186" s="64"/>
      <c r="J186" s="64"/>
      <c r="K186" s="64"/>
      <c r="L186" s="64"/>
      <c r="M186" s="64"/>
      <c r="N186" s="64"/>
      <c r="O186" s="64"/>
    </row>
    <row r="187" spans="1:15" s="70" customFormat="1">
      <c r="A187" s="143">
        <v>176</v>
      </c>
      <c r="B187" s="184"/>
      <c r="C187" s="144"/>
      <c r="D187" s="146"/>
      <c r="E187" s="150" t="str">
        <f t="shared" si="5"/>
        <v/>
      </c>
      <c r="G187" s="64"/>
      <c r="H187" s="64"/>
      <c r="I187" s="64"/>
      <c r="J187" s="64"/>
      <c r="K187" s="64"/>
      <c r="L187" s="64"/>
      <c r="M187" s="64"/>
      <c r="N187" s="64"/>
      <c r="O187" s="64"/>
    </row>
    <row r="188" spans="1:15" s="70" customFormat="1">
      <c r="A188" s="143">
        <v>177</v>
      </c>
      <c r="B188" s="184"/>
      <c r="C188" s="144"/>
      <c r="D188" s="146"/>
      <c r="E188" s="150" t="str">
        <f t="shared" si="5"/>
        <v/>
      </c>
      <c r="G188" s="64"/>
      <c r="H188" s="64"/>
      <c r="I188" s="64"/>
      <c r="J188" s="64"/>
      <c r="K188" s="64"/>
      <c r="L188" s="64"/>
      <c r="M188" s="64"/>
      <c r="N188" s="64"/>
      <c r="O188" s="64"/>
    </row>
    <row r="189" spans="1:15" s="70" customFormat="1">
      <c r="A189" s="143">
        <v>178</v>
      </c>
      <c r="B189" s="184"/>
      <c r="C189" s="144"/>
      <c r="D189" s="146"/>
      <c r="E189" s="150" t="str">
        <f t="shared" si="5"/>
        <v/>
      </c>
      <c r="G189" s="64"/>
      <c r="H189" s="64"/>
      <c r="I189" s="64"/>
      <c r="J189" s="64"/>
      <c r="K189" s="64"/>
      <c r="L189" s="64"/>
      <c r="M189" s="64"/>
      <c r="N189" s="64"/>
      <c r="O189" s="64"/>
    </row>
    <row r="190" spans="1:15" s="70" customFormat="1">
      <c r="A190" s="143">
        <v>179</v>
      </c>
      <c r="B190" s="184"/>
      <c r="C190" s="144"/>
      <c r="D190" s="146"/>
      <c r="E190" s="150" t="str">
        <f t="shared" si="5"/>
        <v/>
      </c>
      <c r="G190" s="64"/>
      <c r="H190" s="64"/>
      <c r="I190" s="64"/>
      <c r="J190" s="64"/>
      <c r="K190" s="64"/>
      <c r="L190" s="64"/>
      <c r="M190" s="64"/>
      <c r="N190" s="64"/>
      <c r="O190" s="64"/>
    </row>
    <row r="191" spans="1:15" s="70" customFormat="1">
      <c r="A191" s="143">
        <v>180</v>
      </c>
      <c r="B191" s="184"/>
      <c r="C191" s="144"/>
      <c r="D191" s="146"/>
      <c r="E191" s="150" t="str">
        <f t="shared" si="5"/>
        <v/>
      </c>
      <c r="G191" s="64"/>
      <c r="H191" s="64"/>
      <c r="I191" s="64"/>
      <c r="J191" s="64"/>
      <c r="K191" s="64"/>
      <c r="L191" s="64"/>
      <c r="M191" s="64"/>
      <c r="N191" s="64"/>
      <c r="O191" s="64"/>
    </row>
    <row r="192" spans="1:15" s="70" customFormat="1">
      <c r="A192" s="143">
        <v>181</v>
      </c>
      <c r="B192" s="184"/>
      <c r="C192" s="144"/>
      <c r="D192" s="146"/>
      <c r="E192" s="150" t="str">
        <f t="shared" si="5"/>
        <v/>
      </c>
      <c r="G192" s="64"/>
      <c r="H192" s="64"/>
      <c r="I192" s="64"/>
      <c r="J192" s="64"/>
      <c r="K192" s="64"/>
      <c r="L192" s="64"/>
      <c r="M192" s="64"/>
      <c r="N192" s="64"/>
      <c r="O192" s="64"/>
    </row>
    <row r="193" spans="1:15" s="70" customFormat="1">
      <c r="A193" s="143">
        <v>182</v>
      </c>
      <c r="B193" s="184"/>
      <c r="C193" s="144"/>
      <c r="D193" s="146"/>
      <c r="E193" s="150" t="str">
        <f t="shared" si="5"/>
        <v/>
      </c>
      <c r="G193" s="64"/>
      <c r="H193" s="64"/>
      <c r="I193" s="64"/>
      <c r="J193" s="64"/>
      <c r="K193" s="64"/>
      <c r="L193" s="64"/>
      <c r="M193" s="64"/>
      <c r="N193" s="64"/>
      <c r="O193" s="64"/>
    </row>
    <row r="194" spans="1:15" s="70" customFormat="1">
      <c r="A194" s="143">
        <v>183</v>
      </c>
      <c r="B194" s="184"/>
      <c r="C194" s="144"/>
      <c r="D194" s="146"/>
      <c r="E194" s="150" t="str">
        <f t="shared" si="5"/>
        <v/>
      </c>
      <c r="G194" s="64"/>
      <c r="H194" s="64"/>
      <c r="I194" s="64"/>
      <c r="J194" s="64"/>
      <c r="K194" s="64"/>
      <c r="L194" s="64"/>
      <c r="M194" s="64"/>
      <c r="N194" s="64"/>
      <c r="O194" s="64"/>
    </row>
    <row r="195" spans="1:15" s="70" customFormat="1">
      <c r="A195" s="143">
        <v>184</v>
      </c>
      <c r="B195" s="184"/>
      <c r="C195" s="144"/>
      <c r="D195" s="146"/>
      <c r="E195" s="150" t="str">
        <f t="shared" si="5"/>
        <v/>
      </c>
      <c r="G195" s="64"/>
      <c r="H195" s="64"/>
      <c r="I195" s="64"/>
      <c r="J195" s="64"/>
      <c r="K195" s="64"/>
      <c r="L195" s="64"/>
      <c r="M195" s="64"/>
      <c r="N195" s="64"/>
      <c r="O195" s="64"/>
    </row>
    <row r="196" spans="1:15" s="70" customFormat="1">
      <c r="A196" s="143">
        <v>185</v>
      </c>
      <c r="B196" s="184"/>
      <c r="C196" s="144"/>
      <c r="D196" s="146"/>
      <c r="E196" s="150" t="str">
        <f t="shared" si="5"/>
        <v/>
      </c>
      <c r="G196" s="64"/>
      <c r="H196" s="64"/>
      <c r="I196" s="64"/>
      <c r="J196" s="64"/>
      <c r="K196" s="64"/>
      <c r="L196" s="64"/>
      <c r="M196" s="64"/>
      <c r="N196" s="64"/>
      <c r="O196" s="64"/>
    </row>
    <row r="197" spans="1:15" s="70" customFormat="1">
      <c r="A197" s="143">
        <v>186</v>
      </c>
      <c r="B197" s="184"/>
      <c r="C197" s="144"/>
      <c r="D197" s="146"/>
      <c r="E197" s="150" t="str">
        <f t="shared" si="5"/>
        <v/>
      </c>
      <c r="G197" s="64"/>
      <c r="H197" s="64"/>
      <c r="I197" s="64"/>
      <c r="J197" s="64"/>
      <c r="K197" s="64"/>
      <c r="L197" s="64"/>
      <c r="M197" s="64"/>
      <c r="N197" s="64"/>
      <c r="O197" s="64"/>
    </row>
    <row r="198" spans="1:15" s="70" customFormat="1">
      <c r="A198" s="143">
        <v>187</v>
      </c>
      <c r="B198" s="184"/>
      <c r="C198" s="144"/>
      <c r="D198" s="146"/>
      <c r="E198" s="150" t="str">
        <f t="shared" si="5"/>
        <v/>
      </c>
      <c r="G198" s="64"/>
      <c r="H198" s="64"/>
      <c r="I198" s="64"/>
      <c r="J198" s="64"/>
      <c r="K198" s="64"/>
      <c r="L198" s="64"/>
      <c r="M198" s="64"/>
      <c r="N198" s="64"/>
      <c r="O198" s="64"/>
    </row>
    <row r="199" spans="1:15" s="70" customFormat="1">
      <c r="A199" s="143">
        <v>188</v>
      </c>
      <c r="B199" s="184"/>
      <c r="C199" s="144"/>
      <c r="D199" s="146"/>
      <c r="E199" s="150" t="str">
        <f t="shared" si="5"/>
        <v/>
      </c>
      <c r="G199" s="64"/>
      <c r="H199" s="64"/>
      <c r="I199" s="64"/>
      <c r="J199" s="64"/>
      <c r="K199" s="64"/>
      <c r="L199" s="64"/>
      <c r="M199" s="64"/>
      <c r="N199" s="64"/>
      <c r="O199" s="64"/>
    </row>
    <row r="200" spans="1:15" s="70" customFormat="1">
      <c r="A200" s="143">
        <v>189</v>
      </c>
      <c r="B200" s="184"/>
      <c r="C200" s="144"/>
      <c r="D200" s="146"/>
      <c r="E200" s="150" t="str">
        <f t="shared" si="5"/>
        <v/>
      </c>
      <c r="G200" s="64"/>
      <c r="H200" s="64"/>
      <c r="I200" s="64"/>
      <c r="J200" s="64"/>
      <c r="K200" s="64"/>
      <c r="L200" s="64"/>
      <c r="M200" s="64"/>
      <c r="N200" s="64"/>
      <c r="O200" s="64"/>
    </row>
    <row r="201" spans="1:15" s="70" customFormat="1">
      <c r="A201" s="143">
        <v>190</v>
      </c>
      <c r="B201" s="184"/>
      <c r="C201" s="144"/>
      <c r="D201" s="146"/>
      <c r="E201" s="150" t="str">
        <f t="shared" si="5"/>
        <v/>
      </c>
      <c r="G201" s="64"/>
      <c r="H201" s="64"/>
      <c r="I201" s="64"/>
      <c r="J201" s="64"/>
      <c r="K201" s="64"/>
      <c r="L201" s="64"/>
      <c r="M201" s="64"/>
      <c r="N201" s="64"/>
      <c r="O201" s="64"/>
    </row>
    <row r="202" spans="1:15" s="70" customFormat="1">
      <c r="A202" s="143">
        <v>191</v>
      </c>
      <c r="B202" s="184"/>
      <c r="C202" s="144"/>
      <c r="D202" s="146"/>
      <c r="E202" s="150" t="str">
        <f t="shared" si="5"/>
        <v/>
      </c>
      <c r="G202" s="64"/>
      <c r="H202" s="64"/>
      <c r="I202" s="64"/>
      <c r="J202" s="64"/>
      <c r="K202" s="64"/>
      <c r="L202" s="64"/>
      <c r="M202" s="64"/>
      <c r="N202" s="64"/>
      <c r="O202" s="64"/>
    </row>
    <row r="203" spans="1:15" s="70" customFormat="1">
      <c r="A203" s="143">
        <v>192</v>
      </c>
      <c r="B203" s="184"/>
      <c r="C203" s="144"/>
      <c r="D203" s="146"/>
      <c r="E203" s="150" t="str">
        <f t="shared" si="5"/>
        <v/>
      </c>
      <c r="G203" s="64"/>
      <c r="H203" s="64"/>
      <c r="I203" s="64"/>
      <c r="J203" s="64"/>
      <c r="K203" s="64"/>
      <c r="L203" s="64"/>
      <c r="M203" s="64"/>
      <c r="N203" s="64"/>
      <c r="O203" s="64"/>
    </row>
    <row r="204" spans="1:15" s="70" customFormat="1">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c r="A205" s="143">
        <v>194</v>
      </c>
      <c r="B205" s="184"/>
      <c r="C205" s="144"/>
      <c r="D205" s="146"/>
      <c r="E205" s="150" t="str">
        <f t="shared" si="6"/>
        <v/>
      </c>
      <c r="G205" s="64"/>
      <c r="H205" s="64"/>
      <c r="I205" s="64"/>
      <c r="J205" s="64"/>
      <c r="K205" s="64"/>
      <c r="L205" s="64"/>
      <c r="M205" s="64"/>
      <c r="N205" s="64"/>
      <c r="O205" s="64"/>
    </row>
    <row r="206" spans="1:15" s="70" customFormat="1">
      <c r="A206" s="143">
        <v>195</v>
      </c>
      <c r="B206" s="184"/>
      <c r="C206" s="144"/>
      <c r="D206" s="146"/>
      <c r="E206" s="150" t="str">
        <f t="shared" si="6"/>
        <v/>
      </c>
      <c r="G206" s="64"/>
      <c r="H206" s="64"/>
      <c r="I206" s="64"/>
      <c r="J206" s="64"/>
      <c r="K206" s="64"/>
      <c r="L206" s="64"/>
      <c r="M206" s="64"/>
      <c r="N206" s="64"/>
      <c r="O206" s="64"/>
    </row>
    <row r="207" spans="1:15" s="70" customFormat="1">
      <c r="A207" s="143">
        <v>196</v>
      </c>
      <c r="B207" s="184"/>
      <c r="C207" s="144"/>
      <c r="D207" s="146"/>
      <c r="E207" s="150" t="str">
        <f t="shared" si="6"/>
        <v/>
      </c>
      <c r="G207" s="64"/>
      <c r="H207" s="64"/>
      <c r="I207" s="64"/>
      <c r="J207" s="64"/>
      <c r="K207" s="64"/>
      <c r="L207" s="64"/>
      <c r="M207" s="64"/>
      <c r="N207" s="64"/>
      <c r="O207" s="64"/>
    </row>
    <row r="208" spans="1:15" s="70" customFormat="1">
      <c r="A208" s="143">
        <v>197</v>
      </c>
      <c r="B208" s="184"/>
      <c r="C208" s="144"/>
      <c r="D208" s="146"/>
      <c r="E208" s="150" t="str">
        <f t="shared" si="6"/>
        <v/>
      </c>
      <c r="G208" s="64"/>
      <c r="H208" s="64"/>
      <c r="I208" s="64"/>
      <c r="J208" s="64"/>
      <c r="K208" s="64"/>
      <c r="L208" s="64"/>
      <c r="M208" s="64"/>
      <c r="N208" s="64"/>
      <c r="O208" s="64"/>
    </row>
    <row r="209" spans="1:15" s="70" customFormat="1">
      <c r="A209" s="143">
        <v>198</v>
      </c>
      <c r="B209" s="184"/>
      <c r="C209" s="144"/>
      <c r="D209" s="146"/>
      <c r="E209" s="150" t="str">
        <f t="shared" si="6"/>
        <v/>
      </c>
      <c r="G209" s="64"/>
      <c r="H209" s="64"/>
      <c r="I209" s="64"/>
      <c r="J209" s="64"/>
      <c r="K209" s="64"/>
      <c r="L209" s="64"/>
      <c r="M209" s="64"/>
      <c r="N209" s="64"/>
      <c r="O209" s="64"/>
    </row>
    <row r="210" spans="1:15" s="70" customFormat="1">
      <c r="A210" s="143">
        <v>199</v>
      </c>
      <c r="B210" s="184"/>
      <c r="C210" s="144"/>
      <c r="D210" s="146"/>
      <c r="E210" s="150" t="str">
        <f t="shared" si="6"/>
        <v/>
      </c>
      <c r="G210" s="64"/>
      <c r="H210" s="64"/>
      <c r="I210" s="64"/>
      <c r="J210" s="64"/>
      <c r="K210" s="64"/>
      <c r="L210" s="64"/>
      <c r="M210" s="64"/>
      <c r="N210" s="64"/>
      <c r="O210" s="64"/>
    </row>
    <row r="211" spans="1:15" s="70" customFormat="1">
      <c r="A211" s="143">
        <v>200</v>
      </c>
      <c r="B211" s="184"/>
      <c r="C211" s="144"/>
      <c r="D211" s="146"/>
      <c r="E211" s="150" t="str">
        <f t="shared" si="6"/>
        <v/>
      </c>
      <c r="G211" s="64"/>
      <c r="H211" s="64"/>
      <c r="I211" s="64"/>
      <c r="J211" s="64"/>
      <c r="K211" s="64"/>
      <c r="L211" s="64"/>
      <c r="M211" s="64"/>
      <c r="N211" s="64"/>
      <c r="O211" s="64"/>
    </row>
    <row r="212" spans="1:15" s="70" customFormat="1">
      <c r="A212" s="143">
        <v>201</v>
      </c>
      <c r="B212" s="184"/>
      <c r="C212" s="144"/>
      <c r="D212" s="146"/>
      <c r="E212" s="150" t="str">
        <f t="shared" si="6"/>
        <v/>
      </c>
      <c r="G212" s="64"/>
      <c r="H212" s="64"/>
      <c r="I212" s="64"/>
      <c r="J212" s="64"/>
      <c r="K212" s="64"/>
      <c r="L212" s="64"/>
      <c r="M212" s="64"/>
      <c r="N212" s="64"/>
      <c r="O212" s="64"/>
    </row>
    <row r="213" spans="1:15" s="70" customFormat="1">
      <c r="A213" s="143">
        <v>202</v>
      </c>
      <c r="B213" s="184"/>
      <c r="C213" s="144"/>
      <c r="D213" s="146"/>
      <c r="E213" s="150" t="str">
        <f t="shared" si="6"/>
        <v/>
      </c>
      <c r="G213" s="64"/>
      <c r="H213" s="64"/>
      <c r="I213" s="64"/>
      <c r="J213" s="64"/>
      <c r="K213" s="64"/>
      <c r="L213" s="64"/>
      <c r="M213" s="64"/>
      <c r="N213" s="64"/>
      <c r="O213" s="64"/>
    </row>
    <row r="214" spans="1:15" s="70" customFormat="1">
      <c r="A214" s="143">
        <v>203</v>
      </c>
      <c r="B214" s="184"/>
      <c r="C214" s="144"/>
      <c r="D214" s="146"/>
      <c r="E214" s="150" t="str">
        <f t="shared" si="6"/>
        <v/>
      </c>
      <c r="G214" s="64"/>
      <c r="H214" s="64"/>
      <c r="I214" s="64"/>
      <c r="J214" s="64"/>
      <c r="K214" s="64"/>
      <c r="L214" s="64"/>
      <c r="M214" s="64"/>
      <c r="N214" s="64"/>
      <c r="O214" s="64"/>
    </row>
    <row r="215" spans="1:15" s="70" customFormat="1">
      <c r="A215" s="143">
        <v>204</v>
      </c>
      <c r="B215" s="184"/>
      <c r="C215" s="144"/>
      <c r="D215" s="146"/>
      <c r="E215" s="150" t="str">
        <f t="shared" si="6"/>
        <v/>
      </c>
      <c r="G215" s="64"/>
      <c r="H215" s="64"/>
      <c r="I215" s="64"/>
      <c r="J215" s="64"/>
      <c r="K215" s="64"/>
      <c r="L215" s="64"/>
      <c r="M215" s="64"/>
      <c r="N215" s="64"/>
      <c r="O215" s="64"/>
    </row>
    <row r="216" spans="1:15" s="70" customFormat="1">
      <c r="A216" s="143">
        <v>205</v>
      </c>
      <c r="B216" s="184"/>
      <c r="C216" s="144"/>
      <c r="D216" s="146"/>
      <c r="E216" s="150" t="str">
        <f t="shared" si="6"/>
        <v/>
      </c>
      <c r="G216" s="64"/>
      <c r="H216" s="64"/>
      <c r="I216" s="64"/>
      <c r="J216" s="64"/>
      <c r="K216" s="64"/>
      <c r="L216" s="64"/>
      <c r="M216" s="64"/>
      <c r="N216" s="64"/>
      <c r="O216" s="64"/>
    </row>
    <row r="217" spans="1:15" s="70" customFormat="1">
      <c r="A217" s="143">
        <v>206</v>
      </c>
      <c r="B217" s="184"/>
      <c r="C217" s="144"/>
      <c r="D217" s="146"/>
      <c r="E217" s="150" t="str">
        <f t="shared" si="6"/>
        <v/>
      </c>
      <c r="G217" s="64"/>
      <c r="H217" s="64"/>
      <c r="I217" s="64"/>
      <c r="J217" s="64"/>
      <c r="K217" s="64"/>
      <c r="L217" s="64"/>
      <c r="M217" s="64"/>
      <c r="N217" s="64"/>
      <c r="O217" s="64"/>
    </row>
    <row r="218" spans="1:15" s="70" customFormat="1">
      <c r="A218" s="143">
        <v>207</v>
      </c>
      <c r="B218" s="184"/>
      <c r="C218" s="144"/>
      <c r="D218" s="146"/>
      <c r="E218" s="150" t="str">
        <f t="shared" si="6"/>
        <v/>
      </c>
      <c r="G218" s="64"/>
      <c r="H218" s="64"/>
      <c r="I218" s="64"/>
      <c r="J218" s="64"/>
      <c r="K218" s="64"/>
      <c r="L218" s="64"/>
      <c r="M218" s="64"/>
      <c r="N218" s="64"/>
      <c r="O218" s="64"/>
    </row>
    <row r="219" spans="1:15" s="70" customFormat="1">
      <c r="A219" s="143">
        <v>208</v>
      </c>
      <c r="B219" s="184"/>
      <c r="C219" s="144"/>
      <c r="D219" s="146"/>
      <c r="E219" s="150" t="str">
        <f t="shared" si="6"/>
        <v/>
      </c>
      <c r="G219" s="64"/>
      <c r="H219" s="64"/>
      <c r="I219" s="64"/>
      <c r="J219" s="64"/>
      <c r="K219" s="64"/>
      <c r="L219" s="64"/>
      <c r="M219" s="64"/>
      <c r="N219" s="64"/>
      <c r="O219" s="64"/>
    </row>
    <row r="220" spans="1:15" s="70" customFormat="1">
      <c r="A220" s="143">
        <v>209</v>
      </c>
      <c r="B220" s="184"/>
      <c r="C220" s="144"/>
      <c r="D220" s="146"/>
      <c r="E220" s="150" t="str">
        <f t="shared" si="6"/>
        <v/>
      </c>
      <c r="G220" s="64"/>
      <c r="H220" s="64"/>
      <c r="I220" s="64"/>
      <c r="J220" s="64"/>
      <c r="K220" s="64"/>
      <c r="L220" s="64"/>
      <c r="M220" s="64"/>
      <c r="N220" s="64"/>
      <c r="O220" s="64"/>
    </row>
    <row r="221" spans="1:15" s="70" customFormat="1">
      <c r="A221" s="143">
        <v>210</v>
      </c>
      <c r="B221" s="184"/>
      <c r="C221" s="144"/>
      <c r="D221" s="146"/>
      <c r="E221" s="150" t="str">
        <f t="shared" si="6"/>
        <v/>
      </c>
      <c r="G221" s="64"/>
      <c r="H221" s="64"/>
      <c r="I221" s="64"/>
      <c r="J221" s="64"/>
      <c r="K221" s="64"/>
      <c r="L221" s="64"/>
      <c r="M221" s="64"/>
      <c r="N221" s="64"/>
      <c r="O221" s="64"/>
    </row>
    <row r="222" spans="1:15" s="70" customFormat="1">
      <c r="A222" s="143">
        <v>211</v>
      </c>
      <c r="B222" s="184"/>
      <c r="C222" s="144"/>
      <c r="D222" s="146"/>
      <c r="E222" s="150" t="str">
        <f t="shared" si="6"/>
        <v/>
      </c>
      <c r="G222" s="64"/>
      <c r="H222" s="64"/>
      <c r="I222" s="64"/>
      <c r="J222" s="64"/>
      <c r="K222" s="64"/>
      <c r="L222" s="64"/>
      <c r="M222" s="64"/>
      <c r="N222" s="64"/>
      <c r="O222" s="64"/>
    </row>
    <row r="223" spans="1:15" s="70" customFormat="1">
      <c r="A223" s="143">
        <v>212</v>
      </c>
      <c r="B223" s="184"/>
      <c r="C223" s="144"/>
      <c r="D223" s="146"/>
      <c r="E223" s="150" t="str">
        <f t="shared" si="6"/>
        <v/>
      </c>
      <c r="G223" s="64"/>
      <c r="H223" s="64"/>
      <c r="I223" s="64"/>
      <c r="J223" s="64"/>
      <c r="K223" s="64"/>
      <c r="L223" s="64"/>
      <c r="M223" s="64"/>
      <c r="N223" s="64"/>
      <c r="O223" s="64"/>
    </row>
    <row r="224" spans="1:15" s="70" customFormat="1">
      <c r="A224" s="143">
        <v>213</v>
      </c>
      <c r="B224" s="184"/>
      <c r="C224" s="144"/>
      <c r="D224" s="146"/>
      <c r="E224" s="150" t="str">
        <f t="shared" si="6"/>
        <v/>
      </c>
      <c r="G224" s="64"/>
      <c r="H224" s="64"/>
      <c r="I224" s="64"/>
      <c r="J224" s="64"/>
      <c r="K224" s="64"/>
      <c r="L224" s="64"/>
      <c r="M224" s="64"/>
      <c r="N224" s="64"/>
      <c r="O224" s="64"/>
    </row>
    <row r="225" spans="1:15" s="70" customFormat="1">
      <c r="A225" s="143">
        <v>214</v>
      </c>
      <c r="B225" s="184"/>
      <c r="C225" s="144"/>
      <c r="D225" s="146"/>
      <c r="E225" s="150" t="str">
        <f t="shared" si="6"/>
        <v/>
      </c>
      <c r="G225" s="64"/>
      <c r="H225" s="64"/>
      <c r="I225" s="64"/>
      <c r="J225" s="64"/>
      <c r="K225" s="64"/>
      <c r="L225" s="64"/>
      <c r="M225" s="64"/>
      <c r="N225" s="64"/>
      <c r="O225" s="64"/>
    </row>
    <row r="226" spans="1:15" s="70" customFormat="1">
      <c r="A226" s="143">
        <v>215</v>
      </c>
      <c r="B226" s="184"/>
      <c r="C226" s="144"/>
      <c r="D226" s="146"/>
      <c r="E226" s="150" t="str">
        <f t="shared" si="6"/>
        <v/>
      </c>
      <c r="G226" s="64"/>
      <c r="H226" s="64"/>
      <c r="I226" s="64"/>
      <c r="J226" s="64"/>
      <c r="K226" s="64"/>
      <c r="L226" s="64"/>
      <c r="M226" s="64"/>
      <c r="N226" s="64"/>
      <c r="O226" s="64"/>
    </row>
    <row r="227" spans="1:15" s="70" customFormat="1">
      <c r="A227" s="143">
        <v>216</v>
      </c>
      <c r="B227" s="184"/>
      <c r="C227" s="144"/>
      <c r="D227" s="146"/>
      <c r="E227" s="150" t="str">
        <f t="shared" si="6"/>
        <v/>
      </c>
      <c r="G227" s="64"/>
      <c r="H227" s="64"/>
      <c r="I227" s="64"/>
      <c r="J227" s="64"/>
      <c r="K227" s="64"/>
      <c r="L227" s="64"/>
      <c r="M227" s="64"/>
      <c r="N227" s="64"/>
      <c r="O227" s="64"/>
    </row>
    <row r="228" spans="1:15" s="70" customFormat="1">
      <c r="A228" s="143">
        <v>217</v>
      </c>
      <c r="B228" s="184"/>
      <c r="C228" s="144"/>
      <c r="D228" s="146"/>
      <c r="E228" s="150" t="str">
        <f t="shared" si="6"/>
        <v/>
      </c>
      <c r="G228" s="64"/>
      <c r="H228" s="64"/>
      <c r="I228" s="64"/>
      <c r="J228" s="64"/>
      <c r="K228" s="64"/>
      <c r="L228" s="64"/>
      <c r="M228" s="64"/>
      <c r="N228" s="64"/>
      <c r="O228" s="64"/>
    </row>
    <row r="229" spans="1:15" s="70" customFormat="1">
      <c r="A229" s="143">
        <v>218</v>
      </c>
      <c r="B229" s="184"/>
      <c r="C229" s="144"/>
      <c r="D229" s="146"/>
      <c r="E229" s="150" t="str">
        <f t="shared" si="6"/>
        <v/>
      </c>
      <c r="G229" s="64"/>
      <c r="H229" s="64"/>
      <c r="I229" s="64"/>
      <c r="J229" s="64"/>
      <c r="K229" s="64"/>
      <c r="L229" s="64"/>
      <c r="M229" s="64"/>
      <c r="N229" s="64"/>
      <c r="O229" s="64"/>
    </row>
    <row r="230" spans="1:15" s="70" customFormat="1">
      <c r="A230" s="143">
        <v>219</v>
      </c>
      <c r="B230" s="184"/>
      <c r="C230" s="144"/>
      <c r="D230" s="146"/>
      <c r="E230" s="150" t="str">
        <f t="shared" si="6"/>
        <v/>
      </c>
      <c r="G230" s="64"/>
      <c r="H230" s="64"/>
      <c r="I230" s="64"/>
      <c r="J230" s="64"/>
      <c r="K230" s="64"/>
      <c r="L230" s="64"/>
      <c r="M230" s="64"/>
      <c r="N230" s="64"/>
      <c r="O230" s="64"/>
    </row>
    <row r="231" spans="1:15" s="70" customFormat="1">
      <c r="A231" s="143">
        <v>220</v>
      </c>
      <c r="B231" s="184"/>
      <c r="C231" s="144"/>
      <c r="D231" s="146"/>
      <c r="E231" s="150" t="str">
        <f t="shared" si="6"/>
        <v/>
      </c>
      <c r="G231" s="64"/>
      <c r="H231" s="64"/>
      <c r="I231" s="64"/>
      <c r="J231" s="64"/>
      <c r="K231" s="64"/>
      <c r="L231" s="64"/>
      <c r="M231" s="64"/>
      <c r="N231" s="64"/>
      <c r="O231" s="64"/>
    </row>
    <row r="232" spans="1:15" s="70" customFormat="1">
      <c r="A232" s="143">
        <v>221</v>
      </c>
      <c r="B232" s="184"/>
      <c r="C232" s="144"/>
      <c r="D232" s="146"/>
      <c r="E232" s="150" t="str">
        <f t="shared" si="6"/>
        <v/>
      </c>
      <c r="G232" s="64"/>
      <c r="H232" s="64"/>
      <c r="I232" s="64"/>
      <c r="J232" s="64"/>
      <c r="K232" s="64"/>
      <c r="L232" s="64"/>
      <c r="M232" s="64"/>
      <c r="N232" s="64"/>
      <c r="O232" s="64"/>
    </row>
    <row r="233" spans="1:15" s="70" customFormat="1">
      <c r="A233" s="143">
        <v>222</v>
      </c>
      <c r="B233" s="184"/>
      <c r="C233" s="144"/>
      <c r="D233" s="146"/>
      <c r="E233" s="150" t="str">
        <f t="shared" si="6"/>
        <v/>
      </c>
      <c r="G233" s="64"/>
      <c r="H233" s="64"/>
      <c r="I233" s="64"/>
      <c r="J233" s="64"/>
      <c r="K233" s="64"/>
      <c r="L233" s="64"/>
      <c r="M233" s="64"/>
      <c r="N233" s="64"/>
      <c r="O233" s="64"/>
    </row>
    <row r="234" spans="1:15" s="70" customFormat="1">
      <c r="A234" s="143">
        <v>223</v>
      </c>
      <c r="B234" s="184"/>
      <c r="C234" s="144"/>
      <c r="D234" s="146"/>
      <c r="E234" s="150" t="str">
        <f t="shared" si="6"/>
        <v/>
      </c>
      <c r="G234" s="64"/>
      <c r="H234" s="64"/>
      <c r="I234" s="64"/>
      <c r="J234" s="64"/>
      <c r="K234" s="64"/>
      <c r="L234" s="64"/>
      <c r="M234" s="64"/>
      <c r="N234" s="64"/>
      <c r="O234" s="64"/>
    </row>
    <row r="235" spans="1:15" s="70" customFormat="1">
      <c r="A235" s="143">
        <v>224</v>
      </c>
      <c r="B235" s="184"/>
      <c r="C235" s="144"/>
      <c r="D235" s="146"/>
      <c r="E235" s="150" t="str">
        <f t="shared" si="6"/>
        <v/>
      </c>
      <c r="G235" s="64"/>
      <c r="H235" s="64"/>
      <c r="I235" s="64"/>
      <c r="J235" s="64"/>
      <c r="K235" s="64"/>
      <c r="L235" s="64"/>
      <c r="M235" s="64"/>
      <c r="N235" s="64"/>
      <c r="O235" s="64"/>
    </row>
    <row r="236" spans="1:15" s="70" customFormat="1">
      <c r="A236" s="143">
        <v>225</v>
      </c>
      <c r="B236" s="184"/>
      <c r="C236" s="144"/>
      <c r="D236" s="146"/>
      <c r="E236" s="150" t="str">
        <f t="shared" si="6"/>
        <v/>
      </c>
      <c r="G236" s="64"/>
      <c r="H236" s="64"/>
      <c r="I236" s="64"/>
      <c r="J236" s="64"/>
      <c r="K236" s="64"/>
      <c r="L236" s="64"/>
      <c r="M236" s="64"/>
      <c r="N236" s="64"/>
      <c r="O236" s="64"/>
    </row>
    <row r="237" spans="1:15" s="70" customFormat="1">
      <c r="A237" s="143">
        <v>226</v>
      </c>
      <c r="B237" s="184"/>
      <c r="C237" s="144"/>
      <c r="D237" s="146"/>
      <c r="E237" s="150" t="str">
        <f t="shared" si="6"/>
        <v/>
      </c>
      <c r="G237" s="64"/>
      <c r="H237" s="64"/>
      <c r="I237" s="64"/>
      <c r="J237" s="64"/>
      <c r="K237" s="64"/>
      <c r="L237" s="64"/>
      <c r="M237" s="64"/>
      <c r="N237" s="64"/>
      <c r="O237" s="64"/>
    </row>
    <row r="238" spans="1:15" s="70" customFormat="1">
      <c r="A238" s="143">
        <v>227</v>
      </c>
      <c r="B238" s="184"/>
      <c r="C238" s="144"/>
      <c r="D238" s="146"/>
      <c r="E238" s="150" t="str">
        <f t="shared" si="6"/>
        <v/>
      </c>
      <c r="G238" s="64"/>
      <c r="H238" s="64"/>
      <c r="I238" s="64"/>
      <c r="J238" s="64"/>
      <c r="K238" s="64"/>
      <c r="L238" s="64"/>
      <c r="M238" s="64"/>
      <c r="N238" s="64"/>
      <c r="O238" s="64"/>
    </row>
    <row r="239" spans="1:15" s="70" customFormat="1">
      <c r="A239" s="143">
        <v>228</v>
      </c>
      <c r="B239" s="184"/>
      <c r="C239" s="144"/>
      <c r="D239" s="146"/>
      <c r="E239" s="150" t="str">
        <f t="shared" si="6"/>
        <v/>
      </c>
      <c r="G239" s="64"/>
      <c r="H239" s="64"/>
      <c r="I239" s="64"/>
      <c r="J239" s="64"/>
      <c r="K239" s="64"/>
      <c r="L239" s="64"/>
      <c r="M239" s="64"/>
      <c r="N239" s="64"/>
      <c r="O239" s="64"/>
    </row>
    <row r="240" spans="1:15" s="70" customFormat="1">
      <c r="A240" s="143">
        <v>229</v>
      </c>
      <c r="B240" s="184"/>
      <c r="C240" s="144"/>
      <c r="D240" s="146"/>
      <c r="E240" s="150" t="str">
        <f t="shared" si="6"/>
        <v/>
      </c>
      <c r="G240" s="64"/>
      <c r="H240" s="64"/>
      <c r="I240" s="64"/>
      <c r="J240" s="64"/>
      <c r="K240" s="64"/>
      <c r="L240" s="64"/>
      <c r="M240" s="64"/>
      <c r="N240" s="64"/>
      <c r="O240" s="64"/>
    </row>
    <row r="241" spans="1:15" s="70" customFormat="1">
      <c r="A241" s="143">
        <v>230</v>
      </c>
      <c r="B241" s="184"/>
      <c r="C241" s="144"/>
      <c r="D241" s="146"/>
      <c r="E241" s="150" t="str">
        <f t="shared" si="6"/>
        <v/>
      </c>
      <c r="G241" s="64"/>
      <c r="H241" s="64"/>
      <c r="I241" s="64"/>
      <c r="J241" s="64"/>
      <c r="K241" s="64"/>
      <c r="L241" s="64"/>
      <c r="M241" s="64"/>
      <c r="N241" s="64"/>
      <c r="O241" s="64"/>
    </row>
    <row r="242" spans="1:15" s="70" customFormat="1">
      <c r="A242" s="143">
        <v>231</v>
      </c>
      <c r="B242" s="184"/>
      <c r="C242" s="144"/>
      <c r="D242" s="146"/>
      <c r="E242" s="150" t="str">
        <f t="shared" si="6"/>
        <v/>
      </c>
      <c r="G242" s="64"/>
      <c r="H242" s="64"/>
      <c r="I242" s="64"/>
      <c r="J242" s="64"/>
      <c r="K242" s="64"/>
      <c r="L242" s="64"/>
      <c r="M242" s="64"/>
      <c r="N242" s="64"/>
      <c r="O242" s="64"/>
    </row>
    <row r="243" spans="1:15" s="70" customFormat="1">
      <c r="A243" s="143">
        <v>232</v>
      </c>
      <c r="B243" s="184"/>
      <c r="C243" s="144"/>
      <c r="D243" s="146"/>
      <c r="E243" s="150" t="str">
        <f t="shared" si="6"/>
        <v/>
      </c>
      <c r="G243" s="64"/>
      <c r="H243" s="64"/>
      <c r="I243" s="64"/>
      <c r="J243" s="64"/>
      <c r="K243" s="64"/>
      <c r="L243" s="64"/>
      <c r="M243" s="64"/>
      <c r="N243" s="64"/>
      <c r="O243" s="64"/>
    </row>
    <row r="244" spans="1:15" s="70" customFormat="1">
      <c r="A244" s="143">
        <v>233</v>
      </c>
      <c r="B244" s="184"/>
      <c r="C244" s="144"/>
      <c r="D244" s="146"/>
      <c r="E244" s="150" t="str">
        <f t="shared" si="6"/>
        <v/>
      </c>
      <c r="G244" s="64"/>
      <c r="H244" s="64"/>
      <c r="I244" s="64"/>
      <c r="J244" s="64"/>
      <c r="K244" s="64"/>
      <c r="L244" s="64"/>
      <c r="M244" s="64"/>
      <c r="N244" s="64"/>
      <c r="O244" s="64"/>
    </row>
    <row r="245" spans="1:15" s="70" customFormat="1">
      <c r="A245" s="143">
        <v>234</v>
      </c>
      <c r="B245" s="184"/>
      <c r="C245" s="144"/>
      <c r="D245" s="146"/>
      <c r="E245" s="150" t="str">
        <f t="shared" si="6"/>
        <v/>
      </c>
      <c r="G245" s="64"/>
      <c r="H245" s="64"/>
      <c r="I245" s="64"/>
      <c r="J245" s="64"/>
      <c r="K245" s="64"/>
      <c r="L245" s="64"/>
      <c r="M245" s="64"/>
      <c r="N245" s="64"/>
      <c r="O245" s="64"/>
    </row>
    <row r="246" spans="1:15" s="70" customFormat="1">
      <c r="A246" s="143">
        <v>235</v>
      </c>
      <c r="B246" s="184"/>
      <c r="C246" s="144"/>
      <c r="D246" s="146"/>
      <c r="E246" s="150" t="str">
        <f t="shared" si="6"/>
        <v/>
      </c>
      <c r="G246" s="64"/>
      <c r="H246" s="64"/>
      <c r="I246" s="64"/>
      <c r="J246" s="64"/>
      <c r="K246" s="64"/>
      <c r="L246" s="64"/>
      <c r="M246" s="64"/>
      <c r="N246" s="64"/>
      <c r="O246" s="64"/>
    </row>
    <row r="247" spans="1:15" s="70" customFormat="1">
      <c r="A247" s="143">
        <v>236</v>
      </c>
      <c r="B247" s="184"/>
      <c r="C247" s="144"/>
      <c r="D247" s="146"/>
      <c r="E247" s="150" t="str">
        <f t="shared" si="6"/>
        <v/>
      </c>
      <c r="G247" s="64"/>
      <c r="H247" s="64"/>
      <c r="I247" s="64"/>
      <c r="J247" s="64"/>
      <c r="K247" s="64"/>
      <c r="L247" s="64"/>
      <c r="M247" s="64"/>
      <c r="N247" s="64"/>
      <c r="O247" s="64"/>
    </row>
    <row r="248" spans="1:15" s="70" customFormat="1">
      <c r="A248" s="143">
        <v>237</v>
      </c>
      <c r="B248" s="184"/>
      <c r="C248" s="144"/>
      <c r="D248" s="146"/>
      <c r="E248" s="150" t="str">
        <f t="shared" si="6"/>
        <v/>
      </c>
      <c r="G248" s="64"/>
      <c r="H248" s="64"/>
      <c r="I248" s="64"/>
      <c r="J248" s="64"/>
      <c r="K248" s="64"/>
      <c r="L248" s="64"/>
      <c r="M248" s="64"/>
      <c r="N248" s="64"/>
      <c r="O248" s="64"/>
    </row>
    <row r="249" spans="1:15" s="70" customFormat="1">
      <c r="A249" s="143">
        <v>238</v>
      </c>
      <c r="B249" s="184"/>
      <c r="C249" s="144"/>
      <c r="D249" s="146"/>
      <c r="E249" s="150" t="str">
        <f t="shared" si="6"/>
        <v/>
      </c>
      <c r="G249" s="64"/>
      <c r="H249" s="64"/>
      <c r="I249" s="64"/>
      <c r="J249" s="64"/>
      <c r="K249" s="64"/>
      <c r="L249" s="64"/>
      <c r="M249" s="64"/>
      <c r="N249" s="64"/>
      <c r="O249" s="64"/>
    </row>
    <row r="250" spans="1:15" s="70" customFormat="1">
      <c r="A250" s="143">
        <v>239</v>
      </c>
      <c r="B250" s="184"/>
      <c r="C250" s="144"/>
      <c r="D250" s="146"/>
      <c r="E250" s="150" t="str">
        <f t="shared" si="6"/>
        <v/>
      </c>
      <c r="G250" s="64"/>
      <c r="H250" s="64"/>
      <c r="I250" s="64"/>
      <c r="J250" s="64"/>
      <c r="K250" s="64"/>
      <c r="L250" s="64"/>
      <c r="M250" s="64"/>
      <c r="N250" s="64"/>
      <c r="O250" s="64"/>
    </row>
    <row r="251" spans="1:15" s="70" customFormat="1">
      <c r="A251" s="143">
        <v>240</v>
      </c>
      <c r="B251" s="184"/>
      <c r="C251" s="144"/>
      <c r="D251" s="146"/>
      <c r="E251" s="150" t="str">
        <f t="shared" si="6"/>
        <v/>
      </c>
      <c r="G251" s="64"/>
      <c r="H251" s="64"/>
      <c r="I251" s="64"/>
      <c r="J251" s="64"/>
      <c r="K251" s="64"/>
      <c r="L251" s="64"/>
      <c r="M251" s="64"/>
      <c r="N251" s="64"/>
      <c r="O251" s="64"/>
    </row>
    <row r="252" spans="1:15" s="70" customFormat="1">
      <c r="A252" s="143">
        <v>241</v>
      </c>
      <c r="B252" s="184"/>
      <c r="C252" s="144"/>
      <c r="D252" s="146"/>
      <c r="E252" s="150" t="str">
        <f t="shared" si="6"/>
        <v/>
      </c>
      <c r="G252" s="64"/>
      <c r="H252" s="64"/>
      <c r="I252" s="64"/>
      <c r="J252" s="64"/>
      <c r="K252" s="64"/>
      <c r="L252" s="64"/>
      <c r="M252" s="64"/>
      <c r="N252" s="64"/>
      <c r="O252" s="64"/>
    </row>
    <row r="253" spans="1:15" s="70" customFormat="1">
      <c r="A253" s="143">
        <v>242</v>
      </c>
      <c r="B253" s="184"/>
      <c r="C253" s="144"/>
      <c r="D253" s="146"/>
      <c r="E253" s="150" t="str">
        <f t="shared" si="6"/>
        <v/>
      </c>
      <c r="G253" s="64"/>
      <c r="H253" s="64"/>
      <c r="I253" s="64"/>
      <c r="J253" s="64"/>
      <c r="K253" s="64"/>
      <c r="L253" s="64"/>
      <c r="M253" s="64"/>
      <c r="N253" s="64"/>
      <c r="O253" s="64"/>
    </row>
    <row r="254" spans="1:15" s="70" customFormat="1">
      <c r="A254" s="143">
        <v>243</v>
      </c>
      <c r="B254" s="184"/>
      <c r="C254" s="144"/>
      <c r="D254" s="146"/>
      <c r="E254" s="150" t="str">
        <f t="shared" si="6"/>
        <v/>
      </c>
      <c r="G254" s="64"/>
      <c r="H254" s="64"/>
      <c r="I254" s="64"/>
      <c r="J254" s="64"/>
      <c r="K254" s="64"/>
      <c r="L254" s="64"/>
      <c r="M254" s="64"/>
      <c r="N254" s="64"/>
      <c r="O254" s="64"/>
    </row>
    <row r="255" spans="1:15" s="70" customFormat="1">
      <c r="A255" s="143">
        <v>244</v>
      </c>
      <c r="B255" s="184"/>
      <c r="C255" s="144"/>
      <c r="D255" s="146"/>
      <c r="E255" s="150" t="str">
        <f t="shared" si="6"/>
        <v/>
      </c>
      <c r="G255" s="64"/>
      <c r="H255" s="64"/>
      <c r="I255" s="64"/>
      <c r="J255" s="64"/>
      <c r="K255" s="64"/>
      <c r="L255" s="64"/>
      <c r="M255" s="64"/>
      <c r="N255" s="64"/>
      <c r="O255" s="64"/>
    </row>
    <row r="256" spans="1:15" s="70" customFormat="1">
      <c r="A256" s="143">
        <v>245</v>
      </c>
      <c r="B256" s="184"/>
      <c r="C256" s="144"/>
      <c r="D256" s="146"/>
      <c r="E256" s="150" t="str">
        <f t="shared" si="6"/>
        <v/>
      </c>
      <c r="G256" s="64"/>
      <c r="H256" s="64"/>
      <c r="I256" s="64"/>
      <c r="J256" s="64"/>
      <c r="K256" s="64"/>
      <c r="L256" s="64"/>
      <c r="M256" s="64"/>
      <c r="N256" s="64"/>
      <c r="O256" s="64"/>
    </row>
    <row r="257" spans="1:15" s="70" customFormat="1">
      <c r="A257" s="143">
        <v>246</v>
      </c>
      <c r="B257" s="184"/>
      <c r="C257" s="144"/>
      <c r="D257" s="146"/>
      <c r="E257" s="150" t="str">
        <f t="shared" si="6"/>
        <v/>
      </c>
      <c r="G257" s="64"/>
      <c r="H257" s="64"/>
      <c r="I257" s="64"/>
      <c r="J257" s="64"/>
      <c r="K257" s="64"/>
      <c r="L257" s="64"/>
      <c r="M257" s="64"/>
      <c r="N257" s="64"/>
      <c r="O257" s="64"/>
    </row>
    <row r="258" spans="1:15" s="70" customFormat="1">
      <c r="A258" s="143">
        <v>247</v>
      </c>
      <c r="B258" s="184"/>
      <c r="C258" s="144"/>
      <c r="D258" s="146"/>
      <c r="E258" s="150" t="str">
        <f t="shared" si="6"/>
        <v/>
      </c>
      <c r="G258" s="64"/>
      <c r="H258" s="64"/>
      <c r="I258" s="64"/>
      <c r="J258" s="64"/>
      <c r="K258" s="64"/>
      <c r="L258" s="64"/>
      <c r="M258" s="64"/>
      <c r="N258" s="64"/>
      <c r="O258" s="64"/>
    </row>
    <row r="259" spans="1:15" s="70" customFormat="1">
      <c r="A259" s="143">
        <v>248</v>
      </c>
      <c r="B259" s="184"/>
      <c r="C259" s="144"/>
      <c r="D259" s="146"/>
      <c r="E259" s="150" t="str">
        <f t="shared" si="6"/>
        <v/>
      </c>
      <c r="G259" s="64"/>
      <c r="H259" s="64"/>
      <c r="I259" s="64"/>
      <c r="J259" s="64"/>
      <c r="K259" s="64"/>
      <c r="L259" s="64"/>
      <c r="M259" s="64"/>
      <c r="N259" s="64"/>
      <c r="O259" s="64"/>
    </row>
    <row r="260" spans="1:15" s="70" customFormat="1">
      <c r="A260" s="143">
        <v>249</v>
      </c>
      <c r="B260" s="184"/>
      <c r="C260" s="144"/>
      <c r="D260" s="146"/>
      <c r="E260" s="150" t="str">
        <f t="shared" si="6"/>
        <v/>
      </c>
      <c r="G260" s="64"/>
      <c r="H260" s="64"/>
      <c r="I260" s="64"/>
      <c r="J260" s="64"/>
      <c r="K260" s="64"/>
      <c r="L260" s="64"/>
      <c r="M260" s="64"/>
      <c r="N260" s="64"/>
      <c r="O260" s="64"/>
    </row>
    <row r="261" spans="1:15" s="70" customFormat="1">
      <c r="A261" s="143">
        <v>250</v>
      </c>
      <c r="B261" s="184"/>
      <c r="C261" s="144"/>
      <c r="D261" s="146"/>
      <c r="E261" s="150" t="str">
        <f t="shared" si="6"/>
        <v/>
      </c>
      <c r="G261" s="64"/>
      <c r="H261" s="64"/>
      <c r="I261" s="64"/>
      <c r="J261" s="64"/>
      <c r="K261" s="64"/>
      <c r="L261" s="64"/>
      <c r="M261" s="64"/>
      <c r="N261" s="64"/>
      <c r="O261" s="64"/>
    </row>
  </sheetData>
  <sheetProtection algorithmName="SHA-512" hashValue="L48QV2gS0i4DcfpEyXYmu2hhSXGFk/9D9+BNATXC13AtLJDzIBHClLLzPR62E3F9uv7BzL4W8ZcPKy+H2u5mJA==" saltValue="sGfSIlqYiWV/9IKxsx125Q=="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Q261"/>
  <sheetViews>
    <sheetView topLeftCell="A4" zoomScaleNormal="100" workbookViewId="0">
      <selection activeCell="C21" sqref="C21:C22"/>
    </sheetView>
  </sheetViews>
  <sheetFormatPr defaultColWidth="9.08984375" defaultRowHeight="15.5"/>
  <cols>
    <col min="1" max="1" width="5.6328125" style="60" customWidth="1"/>
    <col min="2" max="2" width="68.6328125" style="64" customWidth="1"/>
    <col min="3" max="3" width="10.6328125" style="69" customWidth="1"/>
    <col min="4" max="5" width="17.6328125" style="64" customWidth="1"/>
    <col min="6" max="6" width="10.6328125" style="70" hidden="1" customWidth="1"/>
    <col min="7" max="7" width="9.08984375" style="71" hidden="1" customWidth="1"/>
    <col min="8" max="8" width="9.08984375" style="64" hidden="1" customWidth="1"/>
    <col min="9" max="9" width="9.08984375" customWidth="1"/>
    <col min="10" max="18" width="9.08984375" style="64" customWidth="1"/>
    <col min="19" max="16384" width="9.08984375" style="64"/>
  </cols>
  <sheetData>
    <row r="1" spans="1:9" s="60" customFormat="1">
      <c r="A1" s="59" t="s">
        <v>483</v>
      </c>
      <c r="C1" s="61"/>
      <c r="D1" s="63"/>
      <c r="E1" s="50"/>
      <c r="F1" s="62"/>
      <c r="G1" s="289"/>
      <c r="I1"/>
    </row>
    <row r="2" spans="1:9" s="60" customFormat="1">
      <c r="A2" s="151" t="str">
        <f>IF(ISBLANK(facultate), IF(ISBLANK(departament),"","Departament " &amp; departament), "Facultatea " &amp; facultate)</f>
        <v>Facultatea Arhitectură și Urbanism</v>
      </c>
      <c r="C2" s="61"/>
      <c r="D2" s="63"/>
      <c r="E2" s="50"/>
      <c r="F2" s="62"/>
      <c r="G2" s="289"/>
      <c r="I2"/>
    </row>
    <row r="3" spans="1:9" s="60" customFormat="1">
      <c r="A3" s="151" t="str">
        <f>IF(ISBLANK(departament),"","Departamentul " &amp; departament)</f>
        <v>Departamentul Arhitectură</v>
      </c>
      <c r="C3" s="61"/>
      <c r="D3" s="63"/>
      <c r="E3" s="50"/>
      <c r="F3" s="62"/>
      <c r="G3" s="289"/>
      <c r="I3"/>
    </row>
    <row r="4" spans="1:9">
      <c r="A4" s="554" t="s">
        <v>838</v>
      </c>
      <c r="B4" s="554"/>
      <c r="C4" s="554"/>
      <c r="D4" s="554"/>
      <c r="E4" s="554"/>
      <c r="F4" s="554"/>
      <c r="G4" s="554"/>
    </row>
    <row r="5" spans="1:9" ht="39.75" customHeight="1">
      <c r="A5" s="560" t="s">
        <v>900</v>
      </c>
      <c r="B5" s="560"/>
      <c r="C5" s="560"/>
      <c r="D5" s="560"/>
      <c r="E5" s="422"/>
      <c r="F5" s="226"/>
    </row>
    <row r="6" spans="1:9" ht="13.5" customHeight="1">
      <c r="C6" s="64"/>
      <c r="D6" s="347"/>
      <c r="E6" s="347" t="str">
        <f>CONCATENATE(functie," ",nume_candidat)</f>
        <v>Șef de lucrări Cristina-Maria POVIAN</v>
      </c>
    </row>
    <row r="7" spans="1:9" ht="18.75" customHeight="1">
      <c r="A7" s="552" t="s">
        <v>338</v>
      </c>
      <c r="B7" s="552" t="s">
        <v>891</v>
      </c>
      <c r="C7" s="562" t="s">
        <v>2</v>
      </c>
      <c r="D7" s="552" t="s">
        <v>544</v>
      </c>
      <c r="E7" s="562" t="s">
        <v>1106</v>
      </c>
      <c r="F7" s="552" t="s">
        <v>4</v>
      </c>
      <c r="G7" s="573" t="s">
        <v>541</v>
      </c>
      <c r="H7" s="559" t="s">
        <v>551</v>
      </c>
    </row>
    <row r="8" spans="1:9" ht="18.75" customHeight="1">
      <c r="A8" s="569"/>
      <c r="B8" s="569"/>
      <c r="C8" s="563"/>
      <c r="D8" s="569"/>
      <c r="E8" s="563"/>
      <c r="F8" s="569"/>
      <c r="G8" s="574"/>
      <c r="H8" s="559"/>
    </row>
    <row r="9" spans="1:9" ht="18.75" customHeight="1">
      <c r="A9" s="569"/>
      <c r="B9" s="569"/>
      <c r="C9" s="563"/>
      <c r="D9" s="553"/>
      <c r="E9" s="563"/>
      <c r="F9" s="553"/>
      <c r="G9" s="574"/>
      <c r="H9" s="559"/>
    </row>
    <row r="10" spans="1:9" ht="18.75" customHeight="1">
      <c r="A10" s="553"/>
      <c r="B10" s="553"/>
      <c r="C10" s="564"/>
      <c r="D10" s="300" t="str">
        <f>CONCATENATE("ultimii ",durata_evaluare," ani")</f>
        <v>ultimii 5 ani</v>
      </c>
      <c r="E10" s="564"/>
      <c r="F10" s="300" t="str">
        <f>CONCATENATE("ultimii                                  ",durata_evaluare," ani")</f>
        <v>ultimii                                  5 ani</v>
      </c>
      <c r="G10" s="575"/>
      <c r="H10" s="559"/>
    </row>
    <row r="11" spans="1:9">
      <c r="A11" s="88"/>
      <c r="B11" s="65"/>
      <c r="C11" s="30"/>
      <c r="D11" s="149">
        <f>SUMIF(D12:D1012,"&gt;0")</f>
        <v>200</v>
      </c>
      <c r="E11" s="434"/>
      <c r="F11" s="75">
        <f>SUMIF(F12:F1110,"&gt;0")</f>
        <v>4</v>
      </c>
      <c r="G11" s="298"/>
    </row>
    <row r="12" spans="1:9">
      <c r="A12" s="37">
        <v>1</v>
      </c>
      <c r="B12" s="7" t="s">
        <v>1279</v>
      </c>
      <c r="C12" s="505">
        <v>2021</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c r="A13" s="37">
        <v>2</v>
      </c>
      <c r="B13" s="7" t="s">
        <v>1288</v>
      </c>
      <c r="C13" s="505">
        <v>2021</v>
      </c>
      <c r="D13" s="150">
        <f t="shared" si="0"/>
        <v>50</v>
      </c>
      <c r="E13" s="37"/>
      <c r="F13" s="76">
        <f t="shared" si="1"/>
        <v>1</v>
      </c>
      <c r="G13" s="72" t="b">
        <f t="shared" si="2"/>
        <v>0</v>
      </c>
      <c r="H13" s="73">
        <f t="shared" si="3"/>
        <v>1</v>
      </c>
    </row>
    <row r="14" spans="1:9">
      <c r="A14" s="37">
        <v>3</v>
      </c>
      <c r="B14" s="380" t="s">
        <v>1288</v>
      </c>
      <c r="C14" s="505">
        <v>2018</v>
      </c>
      <c r="D14" s="150">
        <f t="shared" si="0"/>
        <v>50</v>
      </c>
      <c r="E14" s="37"/>
      <c r="F14" s="76">
        <f t="shared" si="1"/>
        <v>1</v>
      </c>
      <c r="G14" s="72" t="b">
        <f t="shared" si="2"/>
        <v>0</v>
      </c>
      <c r="H14" s="73">
        <f t="shared" si="3"/>
        <v>1</v>
      </c>
    </row>
    <row r="15" spans="1:9">
      <c r="A15" s="37">
        <v>4</v>
      </c>
      <c r="B15" s="380" t="s">
        <v>1288</v>
      </c>
      <c r="C15" s="216">
        <v>2017</v>
      </c>
      <c r="D15" s="150">
        <f t="shared" si="0"/>
        <v>50</v>
      </c>
      <c r="E15" s="37"/>
      <c r="F15" s="76">
        <f t="shared" si="1"/>
        <v>1</v>
      </c>
      <c r="G15" s="72" t="b">
        <f t="shared" si="2"/>
        <v>0</v>
      </c>
      <c r="H15" s="73">
        <f t="shared" si="3"/>
        <v>1</v>
      </c>
    </row>
    <row r="16" spans="1:9">
      <c r="A16" s="37">
        <v>5</v>
      </c>
      <c r="B16" s="6"/>
      <c r="C16" s="216"/>
      <c r="D16" s="150" t="str">
        <f t="shared" si="0"/>
        <v/>
      </c>
      <c r="E16" s="37"/>
      <c r="F16" s="76" t="str">
        <f t="shared" si="1"/>
        <v/>
      </c>
      <c r="G16" s="72" t="b">
        <f t="shared" si="2"/>
        <v>0</v>
      </c>
      <c r="H16" s="73">
        <f t="shared" si="3"/>
        <v>1</v>
      </c>
    </row>
    <row r="17" spans="1:8">
      <c r="A17" s="37">
        <v>6</v>
      </c>
      <c r="B17" s="6"/>
      <c r="C17" s="216"/>
      <c r="D17" s="150" t="str">
        <f t="shared" si="0"/>
        <v/>
      </c>
      <c r="E17" s="37"/>
      <c r="F17" s="76" t="str">
        <f t="shared" si="1"/>
        <v/>
      </c>
      <c r="G17" s="72" t="b">
        <f t="shared" si="2"/>
        <v>0</v>
      </c>
      <c r="H17" s="73">
        <f t="shared" si="3"/>
        <v>1</v>
      </c>
    </row>
    <row r="18" spans="1:8">
      <c r="A18" s="37">
        <v>7</v>
      </c>
      <c r="B18" s="6"/>
      <c r="C18" s="216"/>
      <c r="D18" s="150" t="str">
        <f t="shared" si="0"/>
        <v/>
      </c>
      <c r="E18" s="37"/>
      <c r="F18" s="76" t="str">
        <f t="shared" si="1"/>
        <v/>
      </c>
      <c r="G18" s="72" t="b">
        <f t="shared" si="2"/>
        <v>0</v>
      </c>
      <c r="H18" s="73">
        <f t="shared" si="3"/>
        <v>1</v>
      </c>
    </row>
    <row r="19" spans="1:8">
      <c r="A19" s="37">
        <v>8</v>
      </c>
      <c r="B19" s="6"/>
      <c r="C19" s="216"/>
      <c r="D19" s="150" t="str">
        <f t="shared" si="0"/>
        <v/>
      </c>
      <c r="E19" s="37"/>
      <c r="F19" s="76" t="str">
        <f t="shared" si="1"/>
        <v/>
      </c>
      <c r="G19" s="72" t="b">
        <f t="shared" si="2"/>
        <v>0</v>
      </c>
      <c r="H19" s="73">
        <f t="shared" si="3"/>
        <v>1</v>
      </c>
    </row>
    <row r="20" spans="1:8">
      <c r="A20" s="37">
        <v>9</v>
      </c>
      <c r="B20" s="6"/>
      <c r="C20" s="216"/>
      <c r="D20" s="150" t="str">
        <f t="shared" si="0"/>
        <v/>
      </c>
      <c r="E20" s="37"/>
      <c r="F20" s="76" t="str">
        <f t="shared" si="1"/>
        <v/>
      </c>
      <c r="G20" s="72" t="b">
        <f t="shared" si="2"/>
        <v>0</v>
      </c>
      <c r="H20" s="73">
        <f t="shared" si="3"/>
        <v>1</v>
      </c>
    </row>
    <row r="21" spans="1:8">
      <c r="A21" s="37">
        <v>10</v>
      </c>
      <c r="B21" s="6"/>
      <c r="C21" s="216"/>
      <c r="D21" s="150" t="str">
        <f t="shared" si="0"/>
        <v/>
      </c>
      <c r="E21" s="37"/>
      <c r="F21" s="76" t="str">
        <f t="shared" si="1"/>
        <v/>
      </c>
      <c r="G21" s="72" t="b">
        <f t="shared" si="2"/>
        <v>0</v>
      </c>
      <c r="H21" s="73">
        <f t="shared" si="3"/>
        <v>1</v>
      </c>
    </row>
    <row r="22" spans="1:8">
      <c r="A22" s="37">
        <v>11</v>
      </c>
      <c r="B22" s="6"/>
      <c r="C22" s="216"/>
      <c r="D22" s="150" t="str">
        <f t="shared" si="0"/>
        <v/>
      </c>
      <c r="E22" s="37"/>
      <c r="F22" s="76" t="str">
        <f t="shared" si="1"/>
        <v/>
      </c>
      <c r="G22" s="72" t="b">
        <f t="shared" si="2"/>
        <v>0</v>
      </c>
      <c r="H22" s="73">
        <f t="shared" si="3"/>
        <v>1</v>
      </c>
    </row>
    <row r="23" spans="1:8">
      <c r="A23" s="37">
        <v>12</v>
      </c>
      <c r="B23" s="6"/>
      <c r="C23" s="216"/>
      <c r="D23" s="150" t="str">
        <f t="shared" si="0"/>
        <v/>
      </c>
      <c r="E23" s="37"/>
      <c r="F23" s="76" t="str">
        <f t="shared" si="1"/>
        <v/>
      </c>
      <c r="G23" s="72" t="b">
        <f t="shared" si="2"/>
        <v>0</v>
      </c>
      <c r="H23" s="73">
        <f t="shared" si="3"/>
        <v>1</v>
      </c>
    </row>
    <row r="24" spans="1:8">
      <c r="A24" s="37">
        <v>13</v>
      </c>
      <c r="B24" s="6"/>
      <c r="C24" s="216"/>
      <c r="D24" s="150" t="str">
        <f t="shared" si="0"/>
        <v/>
      </c>
      <c r="E24" s="37"/>
      <c r="F24" s="76" t="str">
        <f t="shared" si="1"/>
        <v/>
      </c>
      <c r="G24" s="72" t="b">
        <f t="shared" si="2"/>
        <v>0</v>
      </c>
      <c r="H24" s="73">
        <f t="shared" si="3"/>
        <v>1</v>
      </c>
    </row>
    <row r="25" spans="1:8">
      <c r="A25" s="37">
        <v>14</v>
      </c>
      <c r="B25" s="6"/>
      <c r="C25" s="216"/>
      <c r="D25" s="150" t="str">
        <f t="shared" si="0"/>
        <v/>
      </c>
      <c r="E25" s="37"/>
      <c r="F25" s="76" t="str">
        <f t="shared" si="1"/>
        <v/>
      </c>
      <c r="G25" s="72" t="b">
        <f t="shared" si="2"/>
        <v>0</v>
      </c>
      <c r="H25" s="73">
        <f t="shared" si="3"/>
        <v>1</v>
      </c>
    </row>
    <row r="26" spans="1:8">
      <c r="A26" s="37">
        <v>15</v>
      </c>
      <c r="B26" s="6"/>
      <c r="C26" s="216"/>
      <c r="D26" s="150" t="str">
        <f t="shared" si="0"/>
        <v/>
      </c>
      <c r="E26" s="37"/>
      <c r="F26" s="76" t="str">
        <f t="shared" si="1"/>
        <v/>
      </c>
      <c r="G26" s="72" t="b">
        <f t="shared" si="2"/>
        <v>0</v>
      </c>
      <c r="H26" s="73">
        <f t="shared" si="3"/>
        <v>1</v>
      </c>
    </row>
    <row r="27" spans="1:8">
      <c r="A27" s="37">
        <v>16</v>
      </c>
      <c r="B27" s="6"/>
      <c r="C27" s="216"/>
      <c r="D27" s="150" t="str">
        <f t="shared" si="0"/>
        <v/>
      </c>
      <c r="E27" s="37"/>
      <c r="F27" s="76" t="str">
        <f t="shared" si="1"/>
        <v/>
      </c>
      <c r="G27" s="72" t="b">
        <f t="shared" si="2"/>
        <v>0</v>
      </c>
      <c r="H27" s="73">
        <f t="shared" si="3"/>
        <v>1</v>
      </c>
    </row>
    <row r="28" spans="1:8">
      <c r="A28" s="37">
        <v>17</v>
      </c>
      <c r="B28" s="6"/>
      <c r="C28" s="216"/>
      <c r="D28" s="150" t="str">
        <f t="shared" si="0"/>
        <v/>
      </c>
      <c r="E28" s="37"/>
      <c r="F28" s="76" t="str">
        <f t="shared" si="1"/>
        <v/>
      </c>
      <c r="G28" s="72" t="b">
        <f t="shared" si="2"/>
        <v>0</v>
      </c>
      <c r="H28" s="73">
        <f t="shared" si="3"/>
        <v>1</v>
      </c>
    </row>
    <row r="29" spans="1:8">
      <c r="A29" s="37">
        <v>18</v>
      </c>
      <c r="B29" s="6"/>
      <c r="C29" s="216"/>
      <c r="D29" s="150" t="str">
        <f t="shared" si="0"/>
        <v/>
      </c>
      <c r="E29" s="37"/>
      <c r="F29" s="76" t="str">
        <f t="shared" si="1"/>
        <v/>
      </c>
      <c r="G29" s="72" t="b">
        <f t="shared" si="2"/>
        <v>0</v>
      </c>
      <c r="H29" s="73">
        <f t="shared" si="3"/>
        <v>1</v>
      </c>
    </row>
    <row r="30" spans="1:8">
      <c r="A30" s="37">
        <v>19</v>
      </c>
      <c r="B30" s="6"/>
      <c r="C30" s="216"/>
      <c r="D30" s="150" t="str">
        <f t="shared" si="0"/>
        <v/>
      </c>
      <c r="E30" s="37"/>
      <c r="F30" s="76" t="str">
        <f t="shared" si="1"/>
        <v/>
      </c>
      <c r="G30" s="72" t="b">
        <f t="shared" si="2"/>
        <v>0</v>
      </c>
      <c r="H30" s="73">
        <f t="shared" si="3"/>
        <v>1</v>
      </c>
    </row>
    <row r="31" spans="1:8">
      <c r="A31" s="37">
        <v>20</v>
      </c>
      <c r="B31" s="6"/>
      <c r="C31" s="216"/>
      <c r="D31" s="150" t="str">
        <f t="shared" si="0"/>
        <v/>
      </c>
      <c r="E31" s="37"/>
      <c r="F31" s="76" t="str">
        <f t="shared" si="1"/>
        <v/>
      </c>
      <c r="G31" s="72" t="b">
        <f t="shared" si="2"/>
        <v>0</v>
      </c>
      <c r="H31" s="73">
        <f t="shared" si="3"/>
        <v>1</v>
      </c>
    </row>
    <row r="32" spans="1:8">
      <c r="A32" s="37">
        <v>21</v>
      </c>
      <c r="B32" s="6"/>
      <c r="C32" s="216"/>
      <c r="D32" s="150" t="str">
        <f t="shared" si="0"/>
        <v/>
      </c>
      <c r="E32" s="37"/>
      <c r="F32" s="76" t="str">
        <f t="shared" si="1"/>
        <v/>
      </c>
      <c r="G32" s="72" t="b">
        <f t="shared" si="2"/>
        <v>0</v>
      </c>
      <c r="H32" s="73">
        <f t="shared" si="3"/>
        <v>1</v>
      </c>
    </row>
    <row r="33" spans="1:8">
      <c r="A33" s="37">
        <v>22</v>
      </c>
      <c r="B33" s="6"/>
      <c r="C33" s="216"/>
      <c r="D33" s="150" t="str">
        <f t="shared" si="0"/>
        <v/>
      </c>
      <c r="E33" s="37"/>
      <c r="F33" s="76" t="str">
        <f t="shared" si="1"/>
        <v/>
      </c>
      <c r="G33" s="72" t="b">
        <f t="shared" si="2"/>
        <v>0</v>
      </c>
      <c r="H33" s="73">
        <f t="shared" si="3"/>
        <v>1</v>
      </c>
    </row>
    <row r="34" spans="1:8">
      <c r="A34" s="37">
        <v>23</v>
      </c>
      <c r="B34" s="6"/>
      <c r="C34" s="216"/>
      <c r="D34" s="150" t="str">
        <f t="shared" si="0"/>
        <v/>
      </c>
      <c r="E34" s="37"/>
      <c r="F34" s="76" t="str">
        <f t="shared" si="1"/>
        <v/>
      </c>
      <c r="G34" s="72" t="b">
        <f t="shared" si="2"/>
        <v>0</v>
      </c>
      <c r="H34" s="73">
        <f t="shared" si="3"/>
        <v>1</v>
      </c>
    </row>
    <row r="35" spans="1:8">
      <c r="A35" s="37">
        <v>24</v>
      </c>
      <c r="B35" s="6"/>
      <c r="C35" s="216"/>
      <c r="D35" s="150" t="str">
        <f t="shared" si="0"/>
        <v/>
      </c>
      <c r="E35" s="37"/>
      <c r="F35" s="76" t="str">
        <f t="shared" si="1"/>
        <v/>
      </c>
      <c r="G35" s="72" t="b">
        <f t="shared" si="2"/>
        <v>0</v>
      </c>
      <c r="H35" s="73">
        <f t="shared" si="3"/>
        <v>1</v>
      </c>
    </row>
    <row r="36" spans="1:8">
      <c r="A36" s="37">
        <v>25</v>
      </c>
      <c r="B36" s="6"/>
      <c r="C36" s="216"/>
      <c r="D36" s="150" t="str">
        <f t="shared" si="0"/>
        <v/>
      </c>
      <c r="E36" s="37"/>
      <c r="F36" s="76" t="str">
        <f t="shared" si="1"/>
        <v/>
      </c>
      <c r="G36" s="72" t="b">
        <f t="shared" si="2"/>
        <v>0</v>
      </c>
      <c r="H36" s="73">
        <f t="shared" si="3"/>
        <v>1</v>
      </c>
    </row>
    <row r="37" spans="1:8">
      <c r="A37" s="37">
        <v>26</v>
      </c>
      <c r="B37" s="6"/>
      <c r="C37" s="216"/>
      <c r="D37" s="150" t="str">
        <f t="shared" si="0"/>
        <v/>
      </c>
      <c r="E37" s="37"/>
      <c r="F37" s="76" t="str">
        <f t="shared" si="1"/>
        <v/>
      </c>
      <c r="G37" s="72" t="b">
        <f t="shared" si="2"/>
        <v>0</v>
      </c>
      <c r="H37" s="73">
        <f t="shared" si="3"/>
        <v>1</v>
      </c>
    </row>
    <row r="38" spans="1:8">
      <c r="A38" s="37">
        <v>27</v>
      </c>
      <c r="B38" s="6"/>
      <c r="C38" s="216"/>
      <c r="D38" s="150" t="str">
        <f t="shared" si="0"/>
        <v/>
      </c>
      <c r="E38" s="37"/>
      <c r="F38" s="76" t="str">
        <f t="shared" si="1"/>
        <v/>
      </c>
      <c r="G38" s="72" t="b">
        <f t="shared" si="2"/>
        <v>0</v>
      </c>
      <c r="H38" s="73">
        <f t="shared" si="3"/>
        <v>1</v>
      </c>
    </row>
    <row r="39" spans="1:8">
      <c r="A39" s="37">
        <v>28</v>
      </c>
      <c r="B39" s="6"/>
      <c r="C39" s="216"/>
      <c r="D39" s="150" t="str">
        <f t="shared" si="0"/>
        <v/>
      </c>
      <c r="E39" s="37"/>
      <c r="F39" s="76" t="str">
        <f t="shared" si="1"/>
        <v/>
      </c>
      <c r="G39" s="72" t="b">
        <f t="shared" si="2"/>
        <v>0</v>
      </c>
      <c r="H39" s="73">
        <f t="shared" si="3"/>
        <v>1</v>
      </c>
    </row>
    <row r="40" spans="1:8">
      <c r="A40" s="37">
        <v>29</v>
      </c>
      <c r="B40" s="6"/>
      <c r="C40" s="216"/>
      <c r="D40" s="150" t="str">
        <f t="shared" si="0"/>
        <v/>
      </c>
      <c r="E40" s="37"/>
      <c r="F40" s="76" t="str">
        <f t="shared" si="1"/>
        <v/>
      </c>
      <c r="G40" s="72" t="b">
        <f t="shared" si="2"/>
        <v>0</v>
      </c>
      <c r="H40" s="73">
        <f t="shared" si="3"/>
        <v>1</v>
      </c>
    </row>
    <row r="41" spans="1:8">
      <c r="A41" s="37">
        <v>30</v>
      </c>
      <c r="B41" s="6"/>
      <c r="C41" s="216"/>
      <c r="D41" s="150" t="str">
        <f t="shared" si="0"/>
        <v/>
      </c>
      <c r="E41" s="37"/>
      <c r="F41" s="76" t="str">
        <f t="shared" si="1"/>
        <v/>
      </c>
      <c r="G41" s="72" t="b">
        <f t="shared" si="2"/>
        <v>0</v>
      </c>
      <c r="H41" s="73">
        <f t="shared" si="3"/>
        <v>1</v>
      </c>
    </row>
    <row r="42" spans="1:8">
      <c r="A42" s="37">
        <v>31</v>
      </c>
      <c r="B42" s="6"/>
      <c r="C42" s="216"/>
      <c r="D42" s="150" t="str">
        <f t="shared" si="0"/>
        <v/>
      </c>
      <c r="E42" s="37"/>
      <c r="F42" s="76" t="str">
        <f t="shared" si="1"/>
        <v/>
      </c>
      <c r="G42" s="72" t="b">
        <f t="shared" si="2"/>
        <v>0</v>
      </c>
      <c r="H42" s="73">
        <f t="shared" si="3"/>
        <v>1</v>
      </c>
    </row>
    <row r="43" spans="1:8">
      <c r="A43" s="37">
        <v>32</v>
      </c>
      <c r="B43" s="6"/>
      <c r="C43" s="216"/>
      <c r="D43" s="150" t="str">
        <f t="shared" si="0"/>
        <v/>
      </c>
      <c r="E43" s="37"/>
      <c r="F43" s="76" t="str">
        <f t="shared" si="1"/>
        <v/>
      </c>
      <c r="G43" s="72" t="b">
        <f t="shared" si="2"/>
        <v>0</v>
      </c>
      <c r="H43" s="73">
        <f t="shared" si="3"/>
        <v>1</v>
      </c>
    </row>
    <row r="44" spans="1:8">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c r="A45" s="37">
        <v>34</v>
      </c>
      <c r="B45" s="6"/>
      <c r="C45" s="216"/>
      <c r="D45" s="150" t="str">
        <f t="shared" si="0"/>
        <v/>
      </c>
      <c r="E45" s="37"/>
      <c r="F45" s="76" t="str">
        <f t="shared" si="4"/>
        <v/>
      </c>
      <c r="G45" s="72" t="b">
        <f t="shared" si="2"/>
        <v>0</v>
      </c>
      <c r="H45" s="73">
        <f t="shared" si="5"/>
        <v>1</v>
      </c>
    </row>
    <row r="46" spans="1:8">
      <c r="A46" s="37">
        <v>35</v>
      </c>
      <c r="B46" s="6"/>
      <c r="C46" s="216"/>
      <c r="D46" s="150" t="str">
        <f t="shared" si="0"/>
        <v/>
      </c>
      <c r="E46" s="37"/>
      <c r="F46" s="76" t="str">
        <f t="shared" si="4"/>
        <v/>
      </c>
      <c r="G46" s="72" t="b">
        <f t="shared" si="2"/>
        <v>0</v>
      </c>
      <c r="H46" s="73">
        <f t="shared" si="5"/>
        <v>1</v>
      </c>
    </row>
    <row r="47" spans="1:8">
      <c r="A47" s="37">
        <v>36</v>
      </c>
      <c r="B47" s="6"/>
      <c r="C47" s="216"/>
      <c r="D47" s="150" t="str">
        <f t="shared" si="0"/>
        <v/>
      </c>
      <c r="E47" s="37"/>
      <c r="F47" s="76" t="str">
        <f t="shared" si="4"/>
        <v/>
      </c>
      <c r="G47" s="72" t="b">
        <f t="shared" si="2"/>
        <v>0</v>
      </c>
      <c r="H47" s="73">
        <f t="shared" si="5"/>
        <v>1</v>
      </c>
    </row>
    <row r="48" spans="1:8">
      <c r="A48" s="37">
        <v>37</v>
      </c>
      <c r="B48" s="6"/>
      <c r="C48" s="216"/>
      <c r="D48" s="150" t="str">
        <f t="shared" si="0"/>
        <v/>
      </c>
      <c r="E48" s="37"/>
      <c r="F48" s="76" t="str">
        <f t="shared" si="4"/>
        <v/>
      </c>
      <c r="G48" s="72" t="b">
        <f t="shared" si="2"/>
        <v>0</v>
      </c>
      <c r="H48" s="73">
        <f t="shared" si="5"/>
        <v>1</v>
      </c>
    </row>
    <row r="49" spans="1:8">
      <c r="A49" s="37">
        <v>38</v>
      </c>
      <c r="B49" s="6"/>
      <c r="C49" s="216"/>
      <c r="D49" s="150" t="str">
        <f t="shared" si="0"/>
        <v/>
      </c>
      <c r="E49" s="37"/>
      <c r="F49" s="76" t="str">
        <f t="shared" si="4"/>
        <v/>
      </c>
      <c r="G49" s="72" t="b">
        <f t="shared" si="2"/>
        <v>0</v>
      </c>
      <c r="H49" s="73">
        <f t="shared" si="5"/>
        <v>1</v>
      </c>
    </row>
    <row r="50" spans="1:8">
      <c r="A50" s="37">
        <v>39</v>
      </c>
      <c r="B50" s="6"/>
      <c r="C50" s="216"/>
      <c r="D50" s="150" t="str">
        <f t="shared" si="0"/>
        <v/>
      </c>
      <c r="E50" s="37"/>
      <c r="F50" s="76" t="str">
        <f t="shared" si="4"/>
        <v/>
      </c>
      <c r="G50" s="72" t="b">
        <f t="shared" si="2"/>
        <v>0</v>
      </c>
      <c r="H50" s="73">
        <f t="shared" si="5"/>
        <v>1</v>
      </c>
    </row>
    <row r="51" spans="1:8">
      <c r="A51" s="37">
        <v>40</v>
      </c>
      <c r="B51" s="6"/>
      <c r="C51" s="216"/>
      <c r="D51" s="150" t="str">
        <f t="shared" si="0"/>
        <v/>
      </c>
      <c r="E51" s="37"/>
      <c r="F51" s="76" t="str">
        <f t="shared" si="4"/>
        <v/>
      </c>
      <c r="G51" s="72" t="b">
        <f t="shared" si="2"/>
        <v>0</v>
      </c>
      <c r="H51" s="73">
        <f t="shared" si="5"/>
        <v>1</v>
      </c>
    </row>
    <row r="52" spans="1:8">
      <c r="A52" s="37">
        <v>41</v>
      </c>
      <c r="B52" s="6"/>
      <c r="C52" s="216"/>
      <c r="D52" s="150" t="str">
        <f t="shared" si="0"/>
        <v/>
      </c>
      <c r="E52" s="37"/>
      <c r="F52" s="76" t="str">
        <f t="shared" si="4"/>
        <v/>
      </c>
      <c r="G52" s="72" t="b">
        <f t="shared" si="2"/>
        <v>0</v>
      </c>
      <c r="H52" s="73">
        <f t="shared" si="5"/>
        <v>1</v>
      </c>
    </row>
    <row r="53" spans="1:8">
      <c r="A53" s="37">
        <v>42</v>
      </c>
      <c r="B53" s="6"/>
      <c r="C53" s="216"/>
      <c r="D53" s="150" t="str">
        <f t="shared" si="0"/>
        <v/>
      </c>
      <c r="E53" s="37"/>
      <c r="F53" s="76" t="str">
        <f t="shared" si="4"/>
        <v/>
      </c>
      <c r="G53" s="72" t="b">
        <f t="shared" si="2"/>
        <v>0</v>
      </c>
      <c r="H53" s="73">
        <f t="shared" si="5"/>
        <v>1</v>
      </c>
    </row>
    <row r="54" spans="1:8">
      <c r="A54" s="37">
        <v>43</v>
      </c>
      <c r="B54" s="6"/>
      <c r="C54" s="216"/>
      <c r="D54" s="150" t="str">
        <f t="shared" si="0"/>
        <v/>
      </c>
      <c r="E54" s="37"/>
      <c r="F54" s="76" t="str">
        <f t="shared" si="4"/>
        <v/>
      </c>
      <c r="G54" s="72" t="b">
        <f t="shared" si="2"/>
        <v>0</v>
      </c>
      <c r="H54" s="73">
        <f t="shared" si="5"/>
        <v>1</v>
      </c>
    </row>
    <row r="55" spans="1:8">
      <c r="A55" s="37">
        <v>44</v>
      </c>
      <c r="B55" s="6"/>
      <c r="C55" s="216"/>
      <c r="D55" s="150" t="str">
        <f t="shared" si="0"/>
        <v/>
      </c>
      <c r="E55" s="37"/>
      <c r="F55" s="76" t="str">
        <f t="shared" si="4"/>
        <v/>
      </c>
      <c r="G55" s="72" t="b">
        <f t="shared" si="2"/>
        <v>0</v>
      </c>
      <c r="H55" s="73">
        <f t="shared" si="5"/>
        <v>1</v>
      </c>
    </row>
    <row r="56" spans="1:8">
      <c r="A56" s="37">
        <v>45</v>
      </c>
      <c r="B56" s="6"/>
      <c r="C56" s="216"/>
      <c r="D56" s="150" t="str">
        <f t="shared" si="0"/>
        <v/>
      </c>
      <c r="E56" s="37"/>
      <c r="F56" s="76" t="str">
        <f t="shared" si="4"/>
        <v/>
      </c>
      <c r="G56" s="72" t="b">
        <f t="shared" si="2"/>
        <v>0</v>
      </c>
      <c r="H56" s="73">
        <f t="shared" si="5"/>
        <v>1</v>
      </c>
    </row>
    <row r="57" spans="1:8">
      <c r="A57" s="37">
        <v>46</v>
      </c>
      <c r="B57" s="6"/>
      <c r="C57" s="216"/>
      <c r="D57" s="150" t="str">
        <f t="shared" si="0"/>
        <v/>
      </c>
      <c r="E57" s="37"/>
      <c r="F57" s="76" t="str">
        <f t="shared" si="4"/>
        <v/>
      </c>
      <c r="G57" s="72" t="b">
        <f t="shared" si="2"/>
        <v>0</v>
      </c>
      <c r="H57" s="73">
        <f t="shared" si="5"/>
        <v>1</v>
      </c>
    </row>
    <row r="58" spans="1:8">
      <c r="A58" s="37">
        <v>47</v>
      </c>
      <c r="B58" s="6"/>
      <c r="C58" s="216"/>
      <c r="D58" s="150" t="str">
        <f t="shared" si="0"/>
        <v/>
      </c>
      <c r="E58" s="37"/>
      <c r="F58" s="76" t="str">
        <f t="shared" si="4"/>
        <v/>
      </c>
      <c r="G58" s="72" t="b">
        <f t="shared" si="2"/>
        <v>0</v>
      </c>
      <c r="H58" s="73">
        <f t="shared" si="5"/>
        <v>1</v>
      </c>
    </row>
    <row r="59" spans="1:8">
      <c r="A59" s="37">
        <v>48</v>
      </c>
      <c r="B59" s="6"/>
      <c r="C59" s="216"/>
      <c r="D59" s="150" t="str">
        <f t="shared" si="0"/>
        <v/>
      </c>
      <c r="E59" s="37"/>
      <c r="F59" s="76" t="str">
        <f t="shared" si="4"/>
        <v/>
      </c>
      <c r="G59" s="72" t="b">
        <f t="shared" si="2"/>
        <v>0</v>
      </c>
      <c r="H59" s="73">
        <f t="shared" si="5"/>
        <v>1</v>
      </c>
    </row>
    <row r="60" spans="1:8">
      <c r="A60" s="37">
        <v>49</v>
      </c>
      <c r="B60" s="6"/>
      <c r="C60" s="216"/>
      <c r="D60" s="150" t="str">
        <f t="shared" si="0"/>
        <v/>
      </c>
      <c r="E60" s="37"/>
      <c r="F60" s="76" t="str">
        <f t="shared" si="4"/>
        <v/>
      </c>
      <c r="G60" s="72" t="b">
        <f t="shared" si="2"/>
        <v>0</v>
      </c>
      <c r="H60" s="73">
        <f t="shared" si="5"/>
        <v>1</v>
      </c>
    </row>
    <row r="61" spans="1:8">
      <c r="A61" s="37">
        <v>50</v>
      </c>
      <c r="B61" s="6"/>
      <c r="C61" s="216"/>
      <c r="D61" s="150" t="str">
        <f t="shared" si="0"/>
        <v/>
      </c>
      <c r="E61" s="37"/>
      <c r="F61" s="76" t="str">
        <f t="shared" si="4"/>
        <v/>
      </c>
      <c r="G61" s="72" t="b">
        <f t="shared" si="2"/>
        <v>0</v>
      </c>
      <c r="H61" s="73">
        <f t="shared" si="5"/>
        <v>1</v>
      </c>
    </row>
    <row r="62" spans="1:8">
      <c r="A62" s="37">
        <v>51</v>
      </c>
      <c r="B62" s="6"/>
      <c r="C62" s="216"/>
      <c r="D62" s="150" t="str">
        <f t="shared" si="0"/>
        <v/>
      </c>
      <c r="E62" s="37"/>
      <c r="F62" s="76" t="str">
        <f t="shared" si="4"/>
        <v/>
      </c>
      <c r="G62" s="72" t="b">
        <f t="shared" si="2"/>
        <v>0</v>
      </c>
      <c r="H62" s="73">
        <f t="shared" si="5"/>
        <v>1</v>
      </c>
    </row>
    <row r="63" spans="1:8">
      <c r="A63" s="37">
        <v>52</v>
      </c>
      <c r="B63" s="6"/>
      <c r="C63" s="216"/>
      <c r="D63" s="150" t="str">
        <f t="shared" si="0"/>
        <v/>
      </c>
      <c r="E63" s="37"/>
      <c r="F63" s="76" t="str">
        <f t="shared" si="4"/>
        <v/>
      </c>
      <c r="G63" s="72" t="b">
        <f t="shared" si="2"/>
        <v>0</v>
      </c>
      <c r="H63" s="73">
        <f t="shared" si="5"/>
        <v>1</v>
      </c>
    </row>
    <row r="64" spans="1:8">
      <c r="A64" s="37">
        <v>53</v>
      </c>
      <c r="B64" s="6"/>
      <c r="C64" s="216"/>
      <c r="D64" s="150" t="str">
        <f t="shared" si="0"/>
        <v/>
      </c>
      <c r="E64" s="37"/>
      <c r="F64" s="76" t="str">
        <f t="shared" si="4"/>
        <v/>
      </c>
      <c r="G64" s="72" t="b">
        <f t="shared" si="2"/>
        <v>0</v>
      </c>
      <c r="H64" s="73">
        <f t="shared" si="5"/>
        <v>1</v>
      </c>
    </row>
    <row r="65" spans="1:8">
      <c r="A65" s="37">
        <v>54</v>
      </c>
      <c r="B65" s="6"/>
      <c r="C65" s="216"/>
      <c r="D65" s="150" t="str">
        <f t="shared" si="0"/>
        <v/>
      </c>
      <c r="E65" s="37"/>
      <c r="F65" s="76" t="str">
        <f t="shared" si="4"/>
        <v/>
      </c>
      <c r="G65" s="72" t="b">
        <f t="shared" si="2"/>
        <v>0</v>
      </c>
      <c r="H65" s="73">
        <f t="shared" si="5"/>
        <v>1</v>
      </c>
    </row>
    <row r="66" spans="1:8">
      <c r="A66" s="37">
        <v>55</v>
      </c>
      <c r="B66" s="6"/>
      <c r="C66" s="216"/>
      <c r="D66" s="150" t="str">
        <f t="shared" si="0"/>
        <v/>
      </c>
      <c r="E66" s="37"/>
      <c r="F66" s="76" t="str">
        <f t="shared" si="4"/>
        <v/>
      </c>
      <c r="G66" s="72" t="b">
        <f t="shared" si="2"/>
        <v>0</v>
      </c>
      <c r="H66" s="73">
        <f t="shared" si="5"/>
        <v>1</v>
      </c>
    </row>
    <row r="67" spans="1:8">
      <c r="A67" s="37">
        <v>56</v>
      </c>
      <c r="B67" s="6"/>
      <c r="C67" s="216"/>
      <c r="D67" s="150" t="str">
        <f t="shared" si="0"/>
        <v/>
      </c>
      <c r="E67" s="37"/>
      <c r="F67" s="76" t="str">
        <f t="shared" si="4"/>
        <v/>
      </c>
      <c r="G67" s="72" t="b">
        <f t="shared" si="2"/>
        <v>0</v>
      </c>
      <c r="H67" s="73">
        <f t="shared" si="5"/>
        <v>1</v>
      </c>
    </row>
    <row r="68" spans="1:8">
      <c r="A68" s="37">
        <v>57</v>
      </c>
      <c r="B68" s="6"/>
      <c r="C68" s="216"/>
      <c r="D68" s="150" t="str">
        <f t="shared" si="0"/>
        <v/>
      </c>
      <c r="E68" s="37"/>
      <c r="F68" s="76" t="str">
        <f t="shared" si="4"/>
        <v/>
      </c>
      <c r="G68" s="72" t="b">
        <f t="shared" si="2"/>
        <v>0</v>
      </c>
      <c r="H68" s="73">
        <f t="shared" si="5"/>
        <v>1</v>
      </c>
    </row>
    <row r="69" spans="1:8">
      <c r="A69" s="37">
        <v>58</v>
      </c>
      <c r="B69" s="6"/>
      <c r="C69" s="216"/>
      <c r="D69" s="150" t="str">
        <f t="shared" si="0"/>
        <v/>
      </c>
      <c r="E69" s="37"/>
      <c r="F69" s="76" t="str">
        <f t="shared" si="4"/>
        <v/>
      </c>
      <c r="G69" s="72" t="b">
        <f t="shared" si="2"/>
        <v>0</v>
      </c>
      <c r="H69" s="73">
        <f t="shared" si="5"/>
        <v>1</v>
      </c>
    </row>
    <row r="70" spans="1:8">
      <c r="A70" s="37">
        <v>59</v>
      </c>
      <c r="B70" s="6"/>
      <c r="C70" s="216"/>
      <c r="D70" s="150" t="str">
        <f t="shared" si="0"/>
        <v/>
      </c>
      <c r="E70" s="37"/>
      <c r="F70" s="76" t="str">
        <f t="shared" si="4"/>
        <v/>
      </c>
      <c r="G70" s="72" t="b">
        <f t="shared" si="2"/>
        <v>0</v>
      </c>
      <c r="H70" s="73">
        <f t="shared" si="5"/>
        <v>1</v>
      </c>
    </row>
    <row r="71" spans="1:8">
      <c r="A71" s="37">
        <v>60</v>
      </c>
      <c r="B71" s="6"/>
      <c r="C71" s="216"/>
      <c r="D71" s="150" t="str">
        <f t="shared" si="0"/>
        <v/>
      </c>
      <c r="E71" s="37"/>
      <c r="F71" s="76" t="str">
        <f t="shared" si="4"/>
        <v/>
      </c>
      <c r="G71" s="72" t="b">
        <f t="shared" si="2"/>
        <v>0</v>
      </c>
      <c r="H71" s="73">
        <f t="shared" si="5"/>
        <v>1</v>
      </c>
    </row>
    <row r="72" spans="1:8">
      <c r="A72" s="37">
        <v>61</v>
      </c>
      <c r="B72" s="6"/>
      <c r="C72" s="216"/>
      <c r="D72" s="150" t="str">
        <f t="shared" si="0"/>
        <v/>
      </c>
      <c r="E72" s="37"/>
      <c r="F72" s="76" t="str">
        <f t="shared" si="4"/>
        <v/>
      </c>
      <c r="G72" s="72" t="b">
        <f t="shared" si="2"/>
        <v>0</v>
      </c>
      <c r="H72" s="73">
        <f t="shared" si="5"/>
        <v>1</v>
      </c>
    </row>
    <row r="73" spans="1:8">
      <c r="A73" s="37">
        <v>62</v>
      </c>
      <c r="B73" s="6"/>
      <c r="C73" s="216"/>
      <c r="D73" s="150" t="str">
        <f t="shared" si="0"/>
        <v/>
      </c>
      <c r="E73" s="37"/>
      <c r="F73" s="76" t="str">
        <f t="shared" si="4"/>
        <v/>
      </c>
      <c r="G73" s="72" t="b">
        <f t="shared" si="2"/>
        <v>0</v>
      </c>
      <c r="H73" s="73">
        <f t="shared" si="5"/>
        <v>1</v>
      </c>
    </row>
    <row r="74" spans="1:8">
      <c r="A74" s="37">
        <v>63</v>
      </c>
      <c r="B74" s="6"/>
      <c r="C74" s="216"/>
      <c r="D74" s="150" t="str">
        <f t="shared" si="0"/>
        <v/>
      </c>
      <c r="E74" s="37"/>
      <c r="F74" s="76" t="str">
        <f t="shared" si="4"/>
        <v/>
      </c>
      <c r="G74" s="72" t="b">
        <f t="shared" si="2"/>
        <v>0</v>
      </c>
      <c r="H74" s="73">
        <f t="shared" si="5"/>
        <v>1</v>
      </c>
    </row>
    <row r="75" spans="1:8">
      <c r="A75" s="37">
        <v>64</v>
      </c>
      <c r="B75" s="6"/>
      <c r="C75" s="216"/>
      <c r="D75" s="150" t="str">
        <f t="shared" si="0"/>
        <v/>
      </c>
      <c r="E75" s="37"/>
      <c r="F75" s="76" t="str">
        <f t="shared" si="4"/>
        <v/>
      </c>
      <c r="G75" s="72" t="b">
        <f t="shared" si="2"/>
        <v>0</v>
      </c>
      <c r="H75" s="73">
        <f t="shared" si="5"/>
        <v>1</v>
      </c>
    </row>
    <row r="76" spans="1:8">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c r="A77" s="37">
        <v>66</v>
      </c>
      <c r="B77" s="6"/>
      <c r="C77" s="216"/>
      <c r="D77" s="150" t="str">
        <f t="shared" si="6"/>
        <v/>
      </c>
      <c r="E77" s="37"/>
      <c r="F77" s="76" t="str">
        <f t="shared" si="7"/>
        <v/>
      </c>
      <c r="G77" s="72" t="b">
        <f t="shared" si="8"/>
        <v>0</v>
      </c>
      <c r="H77" s="73">
        <f t="shared" si="9"/>
        <v>1</v>
      </c>
    </row>
    <row r="78" spans="1:8">
      <c r="A78" s="37">
        <v>67</v>
      </c>
      <c r="B78" s="6"/>
      <c r="C78" s="216"/>
      <c r="D78" s="150" t="str">
        <f t="shared" si="6"/>
        <v/>
      </c>
      <c r="E78" s="37"/>
      <c r="F78" s="76" t="str">
        <f t="shared" si="7"/>
        <v/>
      </c>
      <c r="G78" s="72" t="b">
        <f t="shared" si="8"/>
        <v>0</v>
      </c>
      <c r="H78" s="73">
        <f t="shared" si="9"/>
        <v>1</v>
      </c>
    </row>
    <row r="79" spans="1:8">
      <c r="A79" s="37">
        <v>68</v>
      </c>
      <c r="B79" s="6"/>
      <c r="C79" s="216"/>
      <c r="D79" s="150" t="str">
        <f t="shared" si="6"/>
        <v/>
      </c>
      <c r="E79" s="37"/>
      <c r="F79" s="76" t="str">
        <f t="shared" si="7"/>
        <v/>
      </c>
      <c r="G79" s="72" t="b">
        <f t="shared" si="8"/>
        <v>0</v>
      </c>
      <c r="H79" s="73">
        <f t="shared" si="9"/>
        <v>1</v>
      </c>
    </row>
    <row r="80" spans="1:8">
      <c r="A80" s="37">
        <v>69</v>
      </c>
      <c r="B80" s="6"/>
      <c r="C80" s="216"/>
      <c r="D80" s="150" t="str">
        <f t="shared" si="6"/>
        <v/>
      </c>
      <c r="E80" s="37"/>
      <c r="F80" s="76" t="str">
        <f t="shared" si="7"/>
        <v/>
      </c>
      <c r="G80" s="72" t="b">
        <f t="shared" si="8"/>
        <v>0</v>
      </c>
      <c r="H80" s="73">
        <f t="shared" si="9"/>
        <v>1</v>
      </c>
    </row>
    <row r="81" spans="1:8">
      <c r="A81" s="37">
        <v>70</v>
      </c>
      <c r="B81" s="6"/>
      <c r="C81" s="216"/>
      <c r="D81" s="150" t="str">
        <f t="shared" si="6"/>
        <v/>
      </c>
      <c r="E81" s="37"/>
      <c r="F81" s="76" t="str">
        <f t="shared" si="7"/>
        <v/>
      </c>
      <c r="G81" s="72" t="b">
        <f t="shared" si="8"/>
        <v>0</v>
      </c>
      <c r="H81" s="73">
        <f t="shared" si="9"/>
        <v>1</v>
      </c>
    </row>
    <row r="82" spans="1:8">
      <c r="A82" s="37">
        <v>71</v>
      </c>
      <c r="B82" s="6"/>
      <c r="C82" s="216"/>
      <c r="D82" s="150" t="str">
        <f t="shared" si="6"/>
        <v/>
      </c>
      <c r="E82" s="37"/>
      <c r="F82" s="76" t="str">
        <f t="shared" si="7"/>
        <v/>
      </c>
      <c r="G82" s="72" t="b">
        <f t="shared" si="8"/>
        <v>0</v>
      </c>
      <c r="H82" s="73">
        <f t="shared" si="9"/>
        <v>1</v>
      </c>
    </row>
    <row r="83" spans="1:8">
      <c r="A83" s="37">
        <v>72</v>
      </c>
      <c r="B83" s="6"/>
      <c r="C83" s="216"/>
      <c r="D83" s="150" t="str">
        <f t="shared" si="6"/>
        <v/>
      </c>
      <c r="E83" s="37"/>
      <c r="F83" s="76" t="str">
        <f t="shared" si="7"/>
        <v/>
      </c>
      <c r="G83" s="72" t="b">
        <f t="shared" si="8"/>
        <v>0</v>
      </c>
      <c r="H83" s="73">
        <f t="shared" si="9"/>
        <v>1</v>
      </c>
    </row>
    <row r="84" spans="1:8">
      <c r="A84" s="37">
        <v>73</v>
      </c>
      <c r="B84" s="6"/>
      <c r="C84" s="216"/>
      <c r="D84" s="150" t="str">
        <f t="shared" si="6"/>
        <v/>
      </c>
      <c r="E84" s="37"/>
      <c r="F84" s="76" t="str">
        <f t="shared" si="7"/>
        <v/>
      </c>
      <c r="G84" s="72" t="b">
        <f t="shared" si="8"/>
        <v>0</v>
      </c>
      <c r="H84" s="73">
        <f t="shared" si="9"/>
        <v>1</v>
      </c>
    </row>
    <row r="85" spans="1:8">
      <c r="A85" s="37">
        <v>74</v>
      </c>
      <c r="B85" s="6"/>
      <c r="C85" s="216"/>
      <c r="D85" s="150" t="str">
        <f t="shared" si="6"/>
        <v/>
      </c>
      <c r="E85" s="37"/>
      <c r="F85" s="76" t="str">
        <f t="shared" si="7"/>
        <v/>
      </c>
      <c r="G85" s="72" t="b">
        <f t="shared" si="8"/>
        <v>0</v>
      </c>
      <c r="H85" s="73">
        <f t="shared" si="9"/>
        <v>1</v>
      </c>
    </row>
    <row r="86" spans="1:8">
      <c r="A86" s="37">
        <v>75</v>
      </c>
      <c r="B86" s="6"/>
      <c r="C86" s="216"/>
      <c r="D86" s="150" t="str">
        <f t="shared" si="6"/>
        <v/>
      </c>
      <c r="E86" s="37"/>
      <c r="F86" s="76" t="str">
        <f t="shared" si="7"/>
        <v/>
      </c>
      <c r="G86" s="72" t="b">
        <f t="shared" si="8"/>
        <v>0</v>
      </c>
      <c r="H86" s="73">
        <f t="shared" si="9"/>
        <v>1</v>
      </c>
    </row>
    <row r="87" spans="1:8">
      <c r="A87" s="37">
        <v>76</v>
      </c>
      <c r="B87" s="6"/>
      <c r="C87" s="216"/>
      <c r="D87" s="150" t="str">
        <f t="shared" si="6"/>
        <v/>
      </c>
      <c r="E87" s="37"/>
      <c r="F87" s="76" t="str">
        <f t="shared" si="7"/>
        <v/>
      </c>
      <c r="G87" s="72" t="b">
        <f t="shared" si="8"/>
        <v>0</v>
      </c>
      <c r="H87" s="73">
        <f t="shared" si="9"/>
        <v>1</v>
      </c>
    </row>
    <row r="88" spans="1:8">
      <c r="A88" s="37">
        <v>77</v>
      </c>
      <c r="B88" s="6"/>
      <c r="C88" s="216"/>
      <c r="D88" s="150" t="str">
        <f t="shared" si="6"/>
        <v/>
      </c>
      <c r="E88" s="37"/>
      <c r="F88" s="76" t="str">
        <f t="shared" si="7"/>
        <v/>
      </c>
      <c r="G88" s="72" t="b">
        <f t="shared" si="8"/>
        <v>0</v>
      </c>
      <c r="H88" s="73">
        <f t="shared" si="9"/>
        <v>1</v>
      </c>
    </row>
    <row r="89" spans="1:8">
      <c r="A89" s="37">
        <v>78</v>
      </c>
      <c r="B89" s="6"/>
      <c r="C89" s="216"/>
      <c r="D89" s="150" t="str">
        <f t="shared" si="6"/>
        <v/>
      </c>
      <c r="E89" s="37"/>
      <c r="F89" s="76" t="str">
        <f t="shared" si="7"/>
        <v/>
      </c>
      <c r="G89" s="72" t="b">
        <f t="shared" si="8"/>
        <v>0</v>
      </c>
      <c r="H89" s="73">
        <f t="shared" si="9"/>
        <v>1</v>
      </c>
    </row>
    <row r="90" spans="1:8">
      <c r="A90" s="37">
        <v>79</v>
      </c>
      <c r="B90" s="6"/>
      <c r="C90" s="216"/>
      <c r="D90" s="150" t="str">
        <f t="shared" si="6"/>
        <v/>
      </c>
      <c r="E90" s="37"/>
      <c r="F90" s="76" t="str">
        <f t="shared" si="7"/>
        <v/>
      </c>
      <c r="G90" s="72" t="b">
        <f t="shared" si="8"/>
        <v>0</v>
      </c>
      <c r="H90" s="73">
        <f t="shared" si="9"/>
        <v>1</v>
      </c>
    </row>
    <row r="91" spans="1:8">
      <c r="A91" s="37">
        <v>80</v>
      </c>
      <c r="B91" s="6"/>
      <c r="C91" s="216"/>
      <c r="D91" s="150" t="str">
        <f t="shared" si="6"/>
        <v/>
      </c>
      <c r="E91" s="37"/>
      <c r="F91" s="76" t="str">
        <f t="shared" si="7"/>
        <v/>
      </c>
      <c r="G91" s="72" t="b">
        <f t="shared" si="8"/>
        <v>0</v>
      </c>
      <c r="H91" s="73">
        <f t="shared" si="9"/>
        <v>1</v>
      </c>
    </row>
    <row r="92" spans="1:8">
      <c r="A92" s="37">
        <v>81</v>
      </c>
      <c r="B92" s="6"/>
      <c r="C92" s="216"/>
      <c r="D92" s="150" t="str">
        <f t="shared" si="6"/>
        <v/>
      </c>
      <c r="E92" s="37"/>
      <c r="F92" s="76" t="str">
        <f t="shared" si="7"/>
        <v/>
      </c>
      <c r="G92" s="72" t="b">
        <f t="shared" si="8"/>
        <v>0</v>
      </c>
      <c r="H92" s="73">
        <f t="shared" si="9"/>
        <v>1</v>
      </c>
    </row>
    <row r="93" spans="1:8">
      <c r="A93" s="37">
        <v>82</v>
      </c>
      <c r="B93" s="6"/>
      <c r="C93" s="216"/>
      <c r="D93" s="150" t="str">
        <f t="shared" si="6"/>
        <v/>
      </c>
      <c r="E93" s="37"/>
      <c r="F93" s="76" t="str">
        <f t="shared" si="7"/>
        <v/>
      </c>
      <c r="G93" s="72" t="b">
        <f t="shared" si="8"/>
        <v>0</v>
      </c>
      <c r="H93" s="73">
        <f t="shared" si="9"/>
        <v>1</v>
      </c>
    </row>
    <row r="94" spans="1:8">
      <c r="A94" s="37">
        <v>83</v>
      </c>
      <c r="B94" s="6"/>
      <c r="C94" s="216"/>
      <c r="D94" s="150" t="str">
        <f t="shared" si="6"/>
        <v/>
      </c>
      <c r="E94" s="37"/>
      <c r="F94" s="76" t="str">
        <f t="shared" si="7"/>
        <v/>
      </c>
      <c r="G94" s="72" t="b">
        <f t="shared" si="8"/>
        <v>0</v>
      </c>
      <c r="H94" s="73">
        <f t="shared" si="9"/>
        <v>1</v>
      </c>
    </row>
    <row r="95" spans="1:8">
      <c r="A95" s="37">
        <v>84</v>
      </c>
      <c r="B95" s="6"/>
      <c r="C95" s="216"/>
      <c r="D95" s="150" t="str">
        <f t="shared" si="6"/>
        <v/>
      </c>
      <c r="E95" s="37"/>
      <c r="F95" s="76" t="str">
        <f t="shared" si="7"/>
        <v/>
      </c>
      <c r="G95" s="72" t="b">
        <f t="shared" si="8"/>
        <v>0</v>
      </c>
      <c r="H95" s="73">
        <f t="shared" si="9"/>
        <v>1</v>
      </c>
    </row>
    <row r="96" spans="1:8">
      <c r="A96" s="37">
        <v>85</v>
      </c>
      <c r="B96" s="6"/>
      <c r="C96" s="216"/>
      <c r="D96" s="150" t="str">
        <f t="shared" si="6"/>
        <v/>
      </c>
      <c r="E96" s="37"/>
      <c r="F96" s="76" t="str">
        <f t="shared" si="7"/>
        <v/>
      </c>
      <c r="G96" s="72" t="b">
        <f t="shared" si="8"/>
        <v>0</v>
      </c>
      <c r="H96" s="73">
        <f t="shared" si="9"/>
        <v>1</v>
      </c>
    </row>
    <row r="97" spans="1:8">
      <c r="A97" s="37">
        <v>86</v>
      </c>
      <c r="B97" s="6"/>
      <c r="C97" s="216"/>
      <c r="D97" s="150" t="str">
        <f t="shared" si="6"/>
        <v/>
      </c>
      <c r="E97" s="37"/>
      <c r="F97" s="76" t="str">
        <f t="shared" si="7"/>
        <v/>
      </c>
      <c r="G97" s="72" t="b">
        <f t="shared" si="8"/>
        <v>0</v>
      </c>
      <c r="H97" s="73">
        <f t="shared" si="9"/>
        <v>1</v>
      </c>
    </row>
    <row r="98" spans="1:8">
      <c r="A98" s="37">
        <v>87</v>
      </c>
      <c r="B98" s="6"/>
      <c r="C98" s="216"/>
      <c r="D98" s="150" t="str">
        <f t="shared" si="6"/>
        <v/>
      </c>
      <c r="E98" s="37"/>
      <c r="F98" s="76" t="str">
        <f t="shared" si="7"/>
        <v/>
      </c>
      <c r="G98" s="72" t="b">
        <f t="shared" si="8"/>
        <v>0</v>
      </c>
      <c r="H98" s="73">
        <f t="shared" si="9"/>
        <v>1</v>
      </c>
    </row>
    <row r="99" spans="1:8">
      <c r="A99" s="37">
        <v>88</v>
      </c>
      <c r="B99" s="6"/>
      <c r="C99" s="216"/>
      <c r="D99" s="150" t="str">
        <f t="shared" si="6"/>
        <v/>
      </c>
      <c r="E99" s="37"/>
      <c r="F99" s="76" t="str">
        <f t="shared" si="7"/>
        <v/>
      </c>
      <c r="G99" s="72" t="b">
        <f t="shared" si="8"/>
        <v>0</v>
      </c>
      <c r="H99" s="73">
        <f t="shared" si="9"/>
        <v>1</v>
      </c>
    </row>
    <row r="100" spans="1:8">
      <c r="A100" s="37">
        <v>89</v>
      </c>
      <c r="B100" s="6"/>
      <c r="C100" s="216"/>
      <c r="D100" s="150" t="str">
        <f t="shared" si="6"/>
        <v/>
      </c>
      <c r="E100" s="37"/>
      <c r="F100" s="76" t="str">
        <f t="shared" si="7"/>
        <v/>
      </c>
      <c r="G100" s="72" t="b">
        <f t="shared" si="8"/>
        <v>0</v>
      </c>
      <c r="H100" s="73">
        <f t="shared" si="9"/>
        <v>1</v>
      </c>
    </row>
    <row r="101" spans="1:8">
      <c r="A101" s="37">
        <v>90</v>
      </c>
      <c r="B101" s="6"/>
      <c r="C101" s="216"/>
      <c r="D101" s="150" t="str">
        <f t="shared" si="6"/>
        <v/>
      </c>
      <c r="E101" s="37"/>
      <c r="F101" s="76" t="str">
        <f t="shared" si="7"/>
        <v/>
      </c>
      <c r="G101" s="72" t="b">
        <f t="shared" si="8"/>
        <v>0</v>
      </c>
      <c r="H101" s="73">
        <f t="shared" si="9"/>
        <v>1</v>
      </c>
    </row>
    <row r="102" spans="1:8">
      <c r="A102" s="37">
        <v>91</v>
      </c>
      <c r="B102" s="6"/>
      <c r="C102" s="216"/>
      <c r="D102" s="150" t="str">
        <f t="shared" si="6"/>
        <v/>
      </c>
      <c r="E102" s="37"/>
      <c r="F102" s="76" t="str">
        <f t="shared" si="7"/>
        <v/>
      </c>
      <c r="G102" s="72" t="b">
        <f t="shared" si="8"/>
        <v>0</v>
      </c>
      <c r="H102" s="73">
        <f t="shared" si="9"/>
        <v>1</v>
      </c>
    </row>
    <row r="103" spans="1:8">
      <c r="A103" s="37">
        <v>92</v>
      </c>
      <c r="B103" s="6"/>
      <c r="C103" s="216"/>
      <c r="D103" s="150" t="str">
        <f t="shared" si="6"/>
        <v/>
      </c>
      <c r="E103" s="37"/>
      <c r="F103" s="76" t="str">
        <f t="shared" si="7"/>
        <v/>
      </c>
      <c r="G103" s="72" t="b">
        <f t="shared" si="8"/>
        <v>0</v>
      </c>
      <c r="H103" s="73">
        <f t="shared" si="9"/>
        <v>1</v>
      </c>
    </row>
    <row r="104" spans="1:8">
      <c r="A104" s="37">
        <v>93</v>
      </c>
      <c r="B104" s="6"/>
      <c r="C104" s="216"/>
      <c r="D104" s="150" t="str">
        <f t="shared" si="6"/>
        <v/>
      </c>
      <c r="E104" s="37"/>
      <c r="F104" s="76" t="str">
        <f t="shared" si="7"/>
        <v/>
      </c>
      <c r="G104" s="72" t="b">
        <f t="shared" si="8"/>
        <v>0</v>
      </c>
      <c r="H104" s="73">
        <f t="shared" si="9"/>
        <v>1</v>
      </c>
    </row>
    <row r="105" spans="1:8">
      <c r="A105" s="37">
        <v>94</v>
      </c>
      <c r="B105" s="6"/>
      <c r="C105" s="216"/>
      <c r="D105" s="150" t="str">
        <f t="shared" si="6"/>
        <v/>
      </c>
      <c r="E105" s="37"/>
      <c r="F105" s="76" t="str">
        <f t="shared" si="7"/>
        <v/>
      </c>
      <c r="G105" s="72" t="b">
        <f t="shared" si="8"/>
        <v>0</v>
      </c>
      <c r="H105" s="73">
        <f t="shared" si="9"/>
        <v>1</v>
      </c>
    </row>
    <row r="106" spans="1:8">
      <c r="A106" s="37">
        <v>95</v>
      </c>
      <c r="B106" s="6"/>
      <c r="C106" s="216"/>
      <c r="D106" s="150" t="str">
        <f t="shared" si="6"/>
        <v/>
      </c>
      <c r="E106" s="37"/>
      <c r="F106" s="76" t="str">
        <f t="shared" si="7"/>
        <v/>
      </c>
      <c r="G106" s="72" t="b">
        <f t="shared" si="8"/>
        <v>0</v>
      </c>
      <c r="H106" s="73">
        <f t="shared" si="9"/>
        <v>1</v>
      </c>
    </row>
    <row r="107" spans="1:8">
      <c r="A107" s="37">
        <v>96</v>
      </c>
      <c r="B107" s="6"/>
      <c r="C107" s="216"/>
      <c r="D107" s="150" t="str">
        <f t="shared" si="6"/>
        <v/>
      </c>
      <c r="E107" s="37"/>
      <c r="F107" s="76" t="str">
        <f t="shared" si="7"/>
        <v/>
      </c>
      <c r="G107" s="72" t="b">
        <f t="shared" si="8"/>
        <v>0</v>
      </c>
      <c r="H107" s="73">
        <f t="shared" si="9"/>
        <v>1</v>
      </c>
    </row>
    <row r="108" spans="1:8">
      <c r="A108" s="37">
        <v>97</v>
      </c>
      <c r="B108" s="6"/>
      <c r="C108" s="216"/>
      <c r="D108" s="150" t="str">
        <f t="shared" si="6"/>
        <v/>
      </c>
      <c r="E108" s="37"/>
      <c r="F108" s="76" t="str">
        <f t="shared" si="7"/>
        <v/>
      </c>
      <c r="G108" s="72" t="b">
        <f t="shared" si="8"/>
        <v>0</v>
      </c>
      <c r="H108" s="73">
        <f t="shared" si="9"/>
        <v>1</v>
      </c>
    </row>
    <row r="109" spans="1:8">
      <c r="A109" s="37">
        <v>98</v>
      </c>
      <c r="B109" s="6"/>
      <c r="C109" s="216"/>
      <c r="D109" s="150" t="str">
        <f t="shared" si="6"/>
        <v/>
      </c>
      <c r="E109" s="37"/>
      <c r="F109" s="76" t="str">
        <f t="shared" si="7"/>
        <v/>
      </c>
      <c r="G109" s="72" t="b">
        <f t="shared" si="8"/>
        <v>0</v>
      </c>
      <c r="H109" s="73">
        <f t="shared" si="9"/>
        <v>1</v>
      </c>
    </row>
    <row r="110" spans="1:8">
      <c r="A110" s="143">
        <v>99</v>
      </c>
      <c r="B110" s="6"/>
      <c r="C110" s="216"/>
      <c r="D110" s="150" t="str">
        <f t="shared" si="6"/>
        <v/>
      </c>
      <c r="E110" s="143"/>
      <c r="F110" s="76" t="str">
        <f t="shared" si="7"/>
        <v/>
      </c>
      <c r="G110" s="72" t="b">
        <f t="shared" si="8"/>
        <v>0</v>
      </c>
      <c r="H110" s="73">
        <f t="shared" si="9"/>
        <v>1</v>
      </c>
    </row>
    <row r="111" spans="1:8">
      <c r="A111" s="143">
        <v>100</v>
      </c>
      <c r="B111" s="144"/>
      <c r="C111" s="146"/>
      <c r="D111" s="150" t="str">
        <f t="shared" si="6"/>
        <v/>
      </c>
      <c r="E111" s="143"/>
    </row>
    <row r="112" spans="1:8">
      <c r="A112" s="143">
        <v>101</v>
      </c>
      <c r="B112" s="144"/>
      <c r="C112" s="146"/>
      <c r="D112" s="150" t="str">
        <f t="shared" si="6"/>
        <v/>
      </c>
      <c r="E112" s="143"/>
    </row>
    <row r="113" spans="1:17">
      <c r="A113" s="143">
        <v>102</v>
      </c>
      <c r="B113" s="144"/>
      <c r="C113" s="146"/>
      <c r="D113" s="150" t="str">
        <f t="shared" si="6"/>
        <v/>
      </c>
      <c r="E113" s="143"/>
    </row>
    <row r="114" spans="1:17">
      <c r="A114" s="143">
        <v>103</v>
      </c>
      <c r="B114" s="144"/>
      <c r="C114" s="146"/>
      <c r="D114" s="150" t="str">
        <f t="shared" si="6"/>
        <v/>
      </c>
      <c r="E114" s="143"/>
    </row>
    <row r="115" spans="1:17" s="70" customFormat="1">
      <c r="A115" s="143">
        <v>104</v>
      </c>
      <c r="B115" s="144"/>
      <c r="C115" s="146"/>
      <c r="D115" s="150" t="str">
        <f t="shared" si="6"/>
        <v/>
      </c>
      <c r="E115" s="143"/>
      <c r="G115" s="71"/>
      <c r="H115" s="64"/>
      <c r="I115"/>
      <c r="J115" s="64"/>
      <c r="K115" s="64"/>
      <c r="L115" s="64"/>
      <c r="M115" s="64"/>
      <c r="N115" s="64"/>
      <c r="O115" s="64"/>
      <c r="P115" s="64"/>
      <c r="Q115" s="64"/>
    </row>
    <row r="116" spans="1:17" s="70" customFormat="1">
      <c r="A116" s="143">
        <v>105</v>
      </c>
      <c r="B116" s="144"/>
      <c r="C116" s="146"/>
      <c r="D116" s="150" t="str">
        <f t="shared" si="6"/>
        <v/>
      </c>
      <c r="E116" s="143"/>
      <c r="G116" s="71"/>
      <c r="H116" s="64"/>
      <c r="I116"/>
      <c r="J116" s="64"/>
      <c r="K116" s="64"/>
      <c r="L116" s="64"/>
      <c r="M116" s="64"/>
      <c r="N116" s="64"/>
      <c r="O116" s="64"/>
      <c r="P116" s="64"/>
      <c r="Q116" s="64"/>
    </row>
    <row r="117" spans="1:17" s="70" customFormat="1">
      <c r="A117" s="143">
        <v>106</v>
      </c>
      <c r="B117" s="144"/>
      <c r="C117" s="146"/>
      <c r="D117" s="150" t="str">
        <f t="shared" si="6"/>
        <v/>
      </c>
      <c r="E117" s="143"/>
      <c r="G117" s="71"/>
      <c r="H117" s="64"/>
      <c r="I117"/>
      <c r="J117" s="64"/>
      <c r="K117" s="64"/>
      <c r="L117" s="64"/>
      <c r="M117" s="64"/>
      <c r="N117" s="64"/>
      <c r="O117" s="64"/>
      <c r="P117" s="64"/>
      <c r="Q117" s="64"/>
    </row>
    <row r="118" spans="1:17" s="70" customFormat="1">
      <c r="A118" s="143">
        <v>107</v>
      </c>
      <c r="B118" s="144"/>
      <c r="C118" s="146"/>
      <c r="D118" s="150" t="str">
        <f t="shared" si="6"/>
        <v/>
      </c>
      <c r="E118" s="143"/>
      <c r="G118" s="71"/>
      <c r="H118" s="64"/>
      <c r="I118"/>
      <c r="J118" s="64"/>
      <c r="K118" s="64"/>
      <c r="L118" s="64"/>
      <c r="M118" s="64"/>
      <c r="N118" s="64"/>
      <c r="O118" s="64"/>
      <c r="P118" s="64"/>
      <c r="Q118" s="64"/>
    </row>
    <row r="119" spans="1:17" s="70" customFormat="1">
      <c r="A119" s="143">
        <v>108</v>
      </c>
      <c r="B119" s="144"/>
      <c r="C119" s="146"/>
      <c r="D119" s="150" t="str">
        <f t="shared" si="6"/>
        <v/>
      </c>
      <c r="E119" s="143"/>
      <c r="G119" s="71"/>
      <c r="H119" s="64"/>
      <c r="I119"/>
      <c r="J119" s="64"/>
      <c r="K119" s="64"/>
      <c r="L119" s="64"/>
      <c r="M119" s="64"/>
      <c r="N119" s="64"/>
      <c r="O119" s="64"/>
      <c r="P119" s="64"/>
      <c r="Q119" s="64"/>
    </row>
    <row r="120" spans="1:17" s="70" customFormat="1">
      <c r="A120" s="143">
        <v>109</v>
      </c>
      <c r="B120" s="144"/>
      <c r="C120" s="146"/>
      <c r="D120" s="150" t="str">
        <f t="shared" si="6"/>
        <v/>
      </c>
      <c r="E120" s="143"/>
      <c r="G120" s="71"/>
      <c r="H120" s="64"/>
      <c r="I120"/>
      <c r="J120" s="64"/>
      <c r="K120" s="64"/>
      <c r="L120" s="64"/>
      <c r="M120" s="64"/>
      <c r="N120" s="64"/>
      <c r="O120" s="64"/>
      <c r="P120" s="64"/>
      <c r="Q120" s="64"/>
    </row>
    <row r="121" spans="1:17" s="70" customFormat="1">
      <c r="A121" s="143">
        <v>110</v>
      </c>
      <c r="B121" s="144"/>
      <c r="C121" s="146"/>
      <c r="D121" s="150" t="str">
        <f t="shared" si="6"/>
        <v/>
      </c>
      <c r="E121" s="143"/>
      <c r="G121" s="71"/>
      <c r="H121" s="64"/>
      <c r="I121"/>
      <c r="J121" s="64"/>
      <c r="K121" s="64"/>
      <c r="L121" s="64"/>
      <c r="M121" s="64"/>
      <c r="N121" s="64"/>
      <c r="O121" s="64"/>
      <c r="P121" s="64"/>
      <c r="Q121" s="64"/>
    </row>
    <row r="122" spans="1:17" s="70" customFormat="1">
      <c r="A122" s="143">
        <v>111</v>
      </c>
      <c r="B122" s="144"/>
      <c r="C122" s="146"/>
      <c r="D122" s="150" t="str">
        <f t="shared" si="6"/>
        <v/>
      </c>
      <c r="E122" s="143"/>
      <c r="G122" s="71"/>
      <c r="H122" s="64"/>
      <c r="I122"/>
      <c r="J122" s="64"/>
      <c r="K122" s="64"/>
      <c r="L122" s="64"/>
      <c r="M122" s="64"/>
      <c r="N122" s="64"/>
      <c r="O122" s="64"/>
      <c r="P122" s="64"/>
      <c r="Q122" s="64"/>
    </row>
    <row r="123" spans="1:17" s="70" customFormat="1">
      <c r="A123" s="143">
        <v>112</v>
      </c>
      <c r="B123" s="144"/>
      <c r="C123" s="146"/>
      <c r="D123" s="150" t="str">
        <f t="shared" si="6"/>
        <v/>
      </c>
      <c r="E123" s="143"/>
      <c r="G123" s="71"/>
      <c r="H123" s="64"/>
      <c r="I123"/>
      <c r="J123" s="64"/>
      <c r="K123" s="64"/>
      <c r="L123" s="64"/>
      <c r="M123" s="64"/>
      <c r="N123" s="64"/>
      <c r="O123" s="64"/>
      <c r="P123" s="64"/>
      <c r="Q123" s="64"/>
    </row>
    <row r="124" spans="1:17" s="70" customFormat="1">
      <c r="A124" s="143">
        <v>113</v>
      </c>
      <c r="B124" s="144"/>
      <c r="C124" s="146"/>
      <c r="D124" s="150" t="str">
        <f t="shared" si="6"/>
        <v/>
      </c>
      <c r="E124" s="143"/>
      <c r="G124" s="71"/>
      <c r="H124" s="64"/>
      <c r="I124"/>
      <c r="J124" s="64"/>
      <c r="K124" s="64"/>
      <c r="L124" s="64"/>
      <c r="M124" s="64"/>
      <c r="N124" s="64"/>
      <c r="O124" s="64"/>
      <c r="P124" s="64"/>
      <c r="Q124" s="64"/>
    </row>
    <row r="125" spans="1:17" s="70" customFormat="1">
      <c r="A125" s="143">
        <v>114</v>
      </c>
      <c r="B125" s="144"/>
      <c r="C125" s="146"/>
      <c r="D125" s="150" t="str">
        <f t="shared" si="6"/>
        <v/>
      </c>
      <c r="E125" s="143"/>
      <c r="G125" s="71"/>
      <c r="H125" s="64"/>
      <c r="I125"/>
      <c r="J125" s="64"/>
      <c r="K125" s="64"/>
      <c r="L125" s="64"/>
      <c r="M125" s="64"/>
      <c r="N125" s="64"/>
      <c r="O125" s="64"/>
      <c r="P125" s="64"/>
      <c r="Q125" s="64"/>
    </row>
    <row r="126" spans="1:17" s="70" customFormat="1">
      <c r="A126" s="143">
        <v>115</v>
      </c>
      <c r="B126" s="144"/>
      <c r="C126" s="146"/>
      <c r="D126" s="150" t="str">
        <f t="shared" si="6"/>
        <v/>
      </c>
      <c r="E126" s="143"/>
      <c r="G126" s="71"/>
      <c r="H126" s="64"/>
      <c r="I126"/>
      <c r="J126" s="64"/>
      <c r="K126" s="64"/>
      <c r="L126" s="64"/>
      <c r="M126" s="64"/>
      <c r="N126" s="64"/>
      <c r="O126" s="64"/>
      <c r="P126" s="64"/>
      <c r="Q126" s="64"/>
    </row>
    <row r="127" spans="1:17" s="70" customFormat="1">
      <c r="A127" s="143">
        <v>116</v>
      </c>
      <c r="B127" s="144"/>
      <c r="C127" s="146"/>
      <c r="D127" s="150" t="str">
        <f t="shared" si="6"/>
        <v/>
      </c>
      <c r="E127" s="143"/>
      <c r="G127" s="71"/>
      <c r="H127" s="64"/>
      <c r="I127"/>
      <c r="J127" s="64"/>
      <c r="K127" s="64"/>
      <c r="L127" s="64"/>
      <c r="M127" s="64"/>
      <c r="N127" s="64"/>
      <c r="O127" s="64"/>
      <c r="P127" s="64"/>
      <c r="Q127" s="64"/>
    </row>
    <row r="128" spans="1:17" s="70" customFormat="1">
      <c r="A128" s="143">
        <v>117</v>
      </c>
      <c r="B128" s="144"/>
      <c r="C128" s="146"/>
      <c r="D128" s="150" t="str">
        <f t="shared" si="6"/>
        <v/>
      </c>
      <c r="E128" s="143"/>
      <c r="G128" s="71"/>
      <c r="H128" s="64"/>
      <c r="I128"/>
      <c r="J128" s="64"/>
      <c r="K128" s="64"/>
      <c r="L128" s="64"/>
      <c r="M128" s="64"/>
      <c r="N128" s="64"/>
      <c r="O128" s="64"/>
      <c r="P128" s="64"/>
      <c r="Q128" s="64"/>
    </row>
    <row r="129" spans="1:17" s="70" customFormat="1">
      <c r="A129" s="143">
        <v>118</v>
      </c>
      <c r="B129" s="144"/>
      <c r="C129" s="146"/>
      <c r="D129" s="150" t="str">
        <f t="shared" si="6"/>
        <v/>
      </c>
      <c r="E129" s="143"/>
      <c r="G129" s="71"/>
      <c r="H129" s="64"/>
      <c r="I129"/>
      <c r="J129" s="64"/>
      <c r="K129" s="64"/>
      <c r="L129" s="64"/>
      <c r="M129" s="64"/>
      <c r="N129" s="64"/>
      <c r="O129" s="64"/>
      <c r="P129" s="64"/>
      <c r="Q129" s="64"/>
    </row>
    <row r="130" spans="1:17" s="70" customFormat="1">
      <c r="A130" s="143">
        <v>119</v>
      </c>
      <c r="B130" s="144"/>
      <c r="C130" s="146"/>
      <c r="D130" s="150" t="str">
        <f t="shared" si="6"/>
        <v/>
      </c>
      <c r="E130" s="143"/>
      <c r="G130" s="71"/>
      <c r="H130" s="64"/>
      <c r="I130"/>
      <c r="J130" s="64"/>
      <c r="K130" s="64"/>
      <c r="L130" s="64"/>
      <c r="M130" s="64"/>
      <c r="N130" s="64"/>
      <c r="O130" s="64"/>
      <c r="P130" s="64"/>
      <c r="Q130" s="64"/>
    </row>
    <row r="131" spans="1:17" s="70" customFormat="1">
      <c r="A131" s="143">
        <v>120</v>
      </c>
      <c r="B131" s="144"/>
      <c r="C131" s="146"/>
      <c r="D131" s="150" t="str">
        <f t="shared" si="6"/>
        <v/>
      </c>
      <c r="E131" s="143"/>
      <c r="G131" s="71"/>
      <c r="H131" s="64"/>
      <c r="I131"/>
      <c r="J131" s="64"/>
      <c r="K131" s="64"/>
      <c r="L131" s="64"/>
      <c r="M131" s="64"/>
      <c r="N131" s="64"/>
      <c r="O131" s="64"/>
      <c r="P131" s="64"/>
      <c r="Q131" s="64"/>
    </row>
    <row r="132" spans="1:17" s="70" customFormat="1">
      <c r="A132" s="143">
        <v>121</v>
      </c>
      <c r="B132" s="144"/>
      <c r="C132" s="146"/>
      <c r="D132" s="150" t="str">
        <f t="shared" si="6"/>
        <v/>
      </c>
      <c r="E132" s="143"/>
      <c r="G132" s="71"/>
      <c r="H132" s="64"/>
      <c r="I132"/>
      <c r="J132" s="64"/>
      <c r="K132" s="64"/>
      <c r="L132" s="64"/>
      <c r="M132" s="64"/>
      <c r="N132" s="64"/>
      <c r="O132" s="64"/>
      <c r="P132" s="64"/>
      <c r="Q132" s="64"/>
    </row>
    <row r="133" spans="1:17" s="70" customFormat="1">
      <c r="A133" s="143">
        <v>122</v>
      </c>
      <c r="B133" s="144"/>
      <c r="C133" s="146"/>
      <c r="D133" s="150" t="str">
        <f t="shared" si="6"/>
        <v/>
      </c>
      <c r="E133" s="143"/>
      <c r="G133" s="71"/>
      <c r="H133" s="64"/>
      <c r="I133"/>
      <c r="J133" s="64"/>
      <c r="K133" s="64"/>
      <c r="L133" s="64"/>
      <c r="M133" s="64"/>
      <c r="N133" s="64"/>
      <c r="O133" s="64"/>
      <c r="P133" s="64"/>
      <c r="Q133" s="64"/>
    </row>
    <row r="134" spans="1:17" s="70" customFormat="1">
      <c r="A134" s="143">
        <v>123</v>
      </c>
      <c r="B134" s="144"/>
      <c r="C134" s="146"/>
      <c r="D134" s="150" t="str">
        <f t="shared" si="6"/>
        <v/>
      </c>
      <c r="E134" s="143"/>
      <c r="G134" s="71"/>
      <c r="H134" s="64"/>
      <c r="I134"/>
      <c r="J134" s="64"/>
      <c r="K134" s="64"/>
      <c r="L134" s="64"/>
      <c r="M134" s="64"/>
      <c r="N134" s="64"/>
      <c r="O134" s="64"/>
      <c r="P134" s="64"/>
      <c r="Q134" s="64"/>
    </row>
    <row r="135" spans="1:17" s="70" customFormat="1">
      <c r="A135" s="143">
        <v>124</v>
      </c>
      <c r="B135" s="144"/>
      <c r="C135" s="146"/>
      <c r="D135" s="150" t="str">
        <f t="shared" si="6"/>
        <v/>
      </c>
      <c r="E135" s="143"/>
      <c r="G135" s="71"/>
      <c r="H135" s="64"/>
      <c r="I135"/>
      <c r="J135" s="64"/>
      <c r="K135" s="64"/>
      <c r="L135" s="64"/>
      <c r="M135" s="64"/>
      <c r="N135" s="64"/>
      <c r="O135" s="64"/>
      <c r="P135" s="64"/>
      <c r="Q135" s="64"/>
    </row>
    <row r="136" spans="1:17" s="70" customFormat="1">
      <c r="A136" s="143">
        <v>125</v>
      </c>
      <c r="B136" s="144"/>
      <c r="C136" s="146"/>
      <c r="D136" s="150" t="str">
        <f t="shared" si="6"/>
        <v/>
      </c>
      <c r="E136" s="143"/>
      <c r="G136" s="71"/>
      <c r="H136" s="64"/>
      <c r="I136"/>
      <c r="J136" s="64"/>
      <c r="K136" s="64"/>
      <c r="L136" s="64"/>
      <c r="M136" s="64"/>
      <c r="N136" s="64"/>
      <c r="O136" s="64"/>
      <c r="P136" s="64"/>
      <c r="Q136" s="64"/>
    </row>
    <row r="137" spans="1:17" s="70" customFormat="1">
      <c r="A137" s="143">
        <v>126</v>
      </c>
      <c r="B137" s="144"/>
      <c r="C137" s="146"/>
      <c r="D137" s="150" t="str">
        <f t="shared" si="6"/>
        <v/>
      </c>
      <c r="E137" s="143"/>
      <c r="G137" s="71"/>
      <c r="H137" s="64"/>
      <c r="I137"/>
      <c r="J137" s="64"/>
      <c r="K137" s="64"/>
      <c r="L137" s="64"/>
      <c r="M137" s="64"/>
      <c r="N137" s="64"/>
      <c r="O137" s="64"/>
      <c r="P137" s="64"/>
      <c r="Q137" s="64"/>
    </row>
    <row r="138" spans="1:17" s="70" customFormat="1">
      <c r="A138" s="143">
        <v>127</v>
      </c>
      <c r="B138" s="144"/>
      <c r="C138" s="146"/>
      <c r="D138" s="150" t="str">
        <f t="shared" si="6"/>
        <v/>
      </c>
      <c r="E138" s="143"/>
      <c r="G138" s="71"/>
      <c r="H138" s="64"/>
      <c r="I138"/>
      <c r="J138" s="64"/>
      <c r="K138" s="64"/>
      <c r="L138" s="64"/>
      <c r="M138" s="64"/>
      <c r="N138" s="64"/>
      <c r="O138" s="64"/>
      <c r="P138" s="64"/>
      <c r="Q138" s="64"/>
    </row>
    <row r="139" spans="1:17" s="70" customFormat="1">
      <c r="A139" s="143">
        <v>128</v>
      </c>
      <c r="B139" s="144"/>
      <c r="C139" s="146"/>
      <c r="D139" s="150" t="str">
        <f t="shared" si="6"/>
        <v/>
      </c>
      <c r="E139" s="143"/>
      <c r="G139" s="71"/>
      <c r="H139" s="64"/>
      <c r="I139"/>
      <c r="J139" s="64"/>
      <c r="K139" s="64"/>
      <c r="L139" s="64"/>
      <c r="M139" s="64"/>
      <c r="N139" s="64"/>
      <c r="O139" s="64"/>
      <c r="P139" s="64"/>
      <c r="Q139" s="64"/>
    </row>
    <row r="140" spans="1:17" s="70" customFormat="1">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c r="A141" s="143">
        <v>130</v>
      </c>
      <c r="B141" s="144"/>
      <c r="C141" s="146"/>
      <c r="D141" s="150" t="str">
        <f t="shared" si="10"/>
        <v/>
      </c>
      <c r="E141" s="143"/>
      <c r="G141" s="71"/>
      <c r="H141" s="64"/>
      <c r="I141"/>
      <c r="J141" s="64"/>
      <c r="K141" s="64"/>
      <c r="L141" s="64"/>
      <c r="M141" s="64"/>
      <c r="N141" s="64"/>
      <c r="O141" s="64"/>
      <c r="P141" s="64"/>
      <c r="Q141" s="64"/>
    </row>
    <row r="142" spans="1:17" s="70" customFormat="1">
      <c r="A142" s="143">
        <v>131</v>
      </c>
      <c r="B142" s="144"/>
      <c r="C142" s="146"/>
      <c r="D142" s="150" t="str">
        <f t="shared" si="10"/>
        <v/>
      </c>
      <c r="E142" s="143"/>
      <c r="G142" s="71"/>
      <c r="H142" s="64"/>
      <c r="I142"/>
      <c r="J142" s="64"/>
      <c r="K142" s="64"/>
      <c r="L142" s="64"/>
      <c r="M142" s="64"/>
      <c r="N142" s="64"/>
      <c r="O142" s="64"/>
      <c r="P142" s="64"/>
      <c r="Q142" s="64"/>
    </row>
    <row r="143" spans="1:17" s="70" customFormat="1">
      <c r="A143" s="143">
        <v>132</v>
      </c>
      <c r="B143" s="144"/>
      <c r="C143" s="146"/>
      <c r="D143" s="150" t="str">
        <f t="shared" si="10"/>
        <v/>
      </c>
      <c r="E143" s="143"/>
      <c r="G143" s="71"/>
      <c r="H143" s="64"/>
      <c r="I143"/>
      <c r="J143" s="64"/>
      <c r="K143" s="64"/>
      <c r="L143" s="64"/>
      <c r="M143" s="64"/>
      <c r="N143" s="64"/>
      <c r="O143" s="64"/>
      <c r="P143" s="64"/>
      <c r="Q143" s="64"/>
    </row>
    <row r="144" spans="1:17" s="70" customFormat="1">
      <c r="A144" s="143">
        <v>133</v>
      </c>
      <c r="B144" s="144"/>
      <c r="C144" s="146"/>
      <c r="D144" s="150" t="str">
        <f t="shared" si="10"/>
        <v/>
      </c>
      <c r="E144" s="143"/>
      <c r="G144" s="71"/>
      <c r="H144" s="64"/>
      <c r="I144"/>
      <c r="J144" s="64"/>
      <c r="K144" s="64"/>
      <c r="L144" s="64"/>
      <c r="M144" s="64"/>
      <c r="N144" s="64"/>
      <c r="O144" s="64"/>
      <c r="P144" s="64"/>
      <c r="Q144" s="64"/>
    </row>
    <row r="145" spans="1:17" s="70" customFormat="1">
      <c r="A145" s="143">
        <v>134</v>
      </c>
      <c r="B145" s="144"/>
      <c r="C145" s="146"/>
      <c r="D145" s="150" t="str">
        <f t="shared" si="10"/>
        <v/>
      </c>
      <c r="E145" s="143"/>
      <c r="G145" s="71"/>
      <c r="H145" s="64"/>
      <c r="I145"/>
      <c r="J145" s="64"/>
      <c r="K145" s="64"/>
      <c r="L145" s="64"/>
      <c r="M145" s="64"/>
      <c r="N145" s="64"/>
      <c r="O145" s="64"/>
      <c r="P145" s="64"/>
      <c r="Q145" s="64"/>
    </row>
    <row r="146" spans="1:17" s="70" customFormat="1">
      <c r="A146" s="143">
        <v>135</v>
      </c>
      <c r="B146" s="144"/>
      <c r="C146" s="146"/>
      <c r="D146" s="150" t="str">
        <f t="shared" si="10"/>
        <v/>
      </c>
      <c r="E146" s="143"/>
      <c r="G146" s="71"/>
      <c r="H146" s="64"/>
      <c r="I146"/>
      <c r="J146" s="64"/>
      <c r="K146" s="64"/>
      <c r="L146" s="64"/>
      <c r="M146" s="64"/>
      <c r="N146" s="64"/>
      <c r="O146" s="64"/>
      <c r="P146" s="64"/>
      <c r="Q146" s="64"/>
    </row>
    <row r="147" spans="1:17" s="70" customFormat="1">
      <c r="A147" s="143">
        <v>136</v>
      </c>
      <c r="B147" s="144"/>
      <c r="C147" s="146"/>
      <c r="D147" s="150" t="str">
        <f t="shared" si="10"/>
        <v/>
      </c>
      <c r="E147" s="143"/>
      <c r="G147" s="71"/>
      <c r="H147" s="64"/>
      <c r="I147"/>
      <c r="J147" s="64"/>
      <c r="K147" s="64"/>
      <c r="L147" s="64"/>
      <c r="M147" s="64"/>
      <c r="N147" s="64"/>
      <c r="O147" s="64"/>
      <c r="P147" s="64"/>
      <c r="Q147" s="64"/>
    </row>
    <row r="148" spans="1:17" s="70" customFormat="1">
      <c r="A148" s="143">
        <v>137</v>
      </c>
      <c r="B148" s="144"/>
      <c r="C148" s="146"/>
      <c r="D148" s="150" t="str">
        <f t="shared" si="10"/>
        <v/>
      </c>
      <c r="E148" s="143"/>
      <c r="G148" s="71"/>
      <c r="H148" s="64"/>
      <c r="I148"/>
      <c r="J148" s="64"/>
      <c r="K148" s="64"/>
      <c r="L148" s="64"/>
      <c r="M148" s="64"/>
      <c r="N148" s="64"/>
      <c r="O148" s="64"/>
      <c r="P148" s="64"/>
      <c r="Q148" s="64"/>
    </row>
    <row r="149" spans="1:17" s="70" customFormat="1">
      <c r="A149" s="143">
        <v>138</v>
      </c>
      <c r="B149" s="144"/>
      <c r="C149" s="146"/>
      <c r="D149" s="150" t="str">
        <f t="shared" si="10"/>
        <v/>
      </c>
      <c r="E149" s="143"/>
      <c r="G149" s="71"/>
      <c r="H149" s="64"/>
      <c r="I149"/>
      <c r="J149" s="64"/>
      <c r="K149" s="64"/>
      <c r="L149" s="64"/>
      <c r="M149" s="64"/>
      <c r="N149" s="64"/>
      <c r="O149" s="64"/>
      <c r="P149" s="64"/>
      <c r="Q149" s="64"/>
    </row>
    <row r="150" spans="1:17" s="70" customFormat="1">
      <c r="A150" s="143">
        <v>139</v>
      </c>
      <c r="B150" s="144"/>
      <c r="C150" s="146"/>
      <c r="D150" s="150" t="str">
        <f t="shared" si="10"/>
        <v/>
      </c>
      <c r="E150" s="143"/>
      <c r="G150" s="71"/>
      <c r="H150" s="64"/>
      <c r="I150"/>
      <c r="J150" s="64"/>
      <c r="K150" s="64"/>
      <c r="L150" s="64"/>
      <c r="M150" s="64"/>
      <c r="N150" s="64"/>
      <c r="O150" s="64"/>
      <c r="P150" s="64"/>
      <c r="Q150" s="64"/>
    </row>
    <row r="151" spans="1:17" s="70" customFormat="1">
      <c r="A151" s="143">
        <v>140</v>
      </c>
      <c r="B151" s="144"/>
      <c r="C151" s="146"/>
      <c r="D151" s="150" t="str">
        <f t="shared" si="10"/>
        <v/>
      </c>
      <c r="E151" s="143"/>
      <c r="G151" s="71"/>
      <c r="H151" s="64"/>
      <c r="I151"/>
      <c r="J151" s="64"/>
      <c r="K151" s="64"/>
      <c r="L151" s="64"/>
      <c r="M151" s="64"/>
      <c r="N151" s="64"/>
      <c r="O151" s="64"/>
      <c r="P151" s="64"/>
      <c r="Q151" s="64"/>
    </row>
    <row r="152" spans="1:17" s="70" customFormat="1">
      <c r="A152" s="143">
        <v>141</v>
      </c>
      <c r="B152" s="144"/>
      <c r="C152" s="146"/>
      <c r="D152" s="150" t="str">
        <f t="shared" si="10"/>
        <v/>
      </c>
      <c r="E152" s="143"/>
      <c r="G152" s="71"/>
      <c r="H152" s="64"/>
      <c r="I152"/>
      <c r="J152" s="64"/>
      <c r="K152" s="64"/>
      <c r="L152" s="64"/>
      <c r="M152" s="64"/>
      <c r="N152" s="64"/>
      <c r="O152" s="64"/>
      <c r="P152" s="64"/>
      <c r="Q152" s="64"/>
    </row>
    <row r="153" spans="1:17" s="70" customFormat="1">
      <c r="A153" s="143">
        <v>142</v>
      </c>
      <c r="B153" s="144"/>
      <c r="C153" s="146"/>
      <c r="D153" s="150" t="str">
        <f t="shared" si="10"/>
        <v/>
      </c>
      <c r="E153" s="143"/>
      <c r="G153" s="71"/>
      <c r="H153" s="64"/>
      <c r="I153"/>
      <c r="J153" s="64"/>
      <c r="K153" s="64"/>
      <c r="L153" s="64"/>
      <c r="M153" s="64"/>
      <c r="N153" s="64"/>
      <c r="O153" s="64"/>
      <c r="P153" s="64"/>
      <c r="Q153" s="64"/>
    </row>
    <row r="154" spans="1:17" s="70" customFormat="1">
      <c r="A154" s="143">
        <v>143</v>
      </c>
      <c r="B154" s="144"/>
      <c r="C154" s="146"/>
      <c r="D154" s="150" t="str">
        <f t="shared" si="10"/>
        <v/>
      </c>
      <c r="E154" s="143"/>
      <c r="G154" s="71"/>
      <c r="H154" s="64"/>
      <c r="I154"/>
      <c r="J154" s="64"/>
      <c r="K154" s="64"/>
      <c r="L154" s="64"/>
      <c r="M154" s="64"/>
      <c r="N154" s="64"/>
      <c r="O154" s="64"/>
      <c r="P154" s="64"/>
      <c r="Q154" s="64"/>
    </row>
    <row r="155" spans="1:17" s="70" customFormat="1">
      <c r="A155" s="143">
        <v>144</v>
      </c>
      <c r="B155" s="144"/>
      <c r="C155" s="146"/>
      <c r="D155" s="150" t="str">
        <f t="shared" si="10"/>
        <v/>
      </c>
      <c r="E155" s="143"/>
      <c r="G155" s="71"/>
      <c r="H155" s="64"/>
      <c r="I155"/>
      <c r="J155" s="64"/>
      <c r="K155" s="64"/>
      <c r="L155" s="64"/>
      <c r="M155" s="64"/>
      <c r="N155" s="64"/>
      <c r="O155" s="64"/>
      <c r="P155" s="64"/>
      <c r="Q155" s="64"/>
    </row>
    <row r="156" spans="1:17" s="70" customFormat="1">
      <c r="A156" s="143">
        <v>145</v>
      </c>
      <c r="B156" s="144"/>
      <c r="C156" s="146"/>
      <c r="D156" s="150" t="str">
        <f t="shared" si="10"/>
        <v/>
      </c>
      <c r="E156" s="143"/>
      <c r="G156" s="71"/>
      <c r="H156" s="64"/>
      <c r="I156"/>
      <c r="J156" s="64"/>
      <c r="K156" s="64"/>
      <c r="L156" s="64"/>
      <c r="M156" s="64"/>
      <c r="N156" s="64"/>
      <c r="O156" s="64"/>
      <c r="P156" s="64"/>
      <c r="Q156" s="64"/>
    </row>
    <row r="157" spans="1:17" s="70" customFormat="1">
      <c r="A157" s="143">
        <v>146</v>
      </c>
      <c r="B157" s="144"/>
      <c r="C157" s="146"/>
      <c r="D157" s="150" t="str">
        <f t="shared" si="10"/>
        <v/>
      </c>
      <c r="E157" s="143"/>
      <c r="G157" s="71"/>
      <c r="H157" s="64"/>
      <c r="I157"/>
      <c r="J157" s="64"/>
      <c r="K157" s="64"/>
      <c r="L157" s="64"/>
      <c r="M157" s="64"/>
      <c r="N157" s="64"/>
      <c r="O157" s="64"/>
      <c r="P157" s="64"/>
      <c r="Q157" s="64"/>
    </row>
    <row r="158" spans="1:17" s="70" customFormat="1">
      <c r="A158" s="143">
        <v>147</v>
      </c>
      <c r="B158" s="144"/>
      <c r="C158" s="146"/>
      <c r="D158" s="150" t="str">
        <f t="shared" si="10"/>
        <v/>
      </c>
      <c r="E158" s="143"/>
      <c r="G158" s="71"/>
      <c r="H158" s="64"/>
      <c r="I158"/>
      <c r="J158" s="64"/>
      <c r="K158" s="64"/>
      <c r="L158" s="64"/>
      <c r="M158" s="64"/>
      <c r="N158" s="64"/>
      <c r="O158" s="64"/>
      <c r="P158" s="64"/>
      <c r="Q158" s="64"/>
    </row>
    <row r="159" spans="1:17" s="70" customFormat="1">
      <c r="A159" s="143">
        <v>148</v>
      </c>
      <c r="B159" s="144"/>
      <c r="C159" s="146"/>
      <c r="D159" s="150" t="str">
        <f t="shared" si="10"/>
        <v/>
      </c>
      <c r="E159" s="143"/>
      <c r="G159" s="71"/>
      <c r="H159" s="64"/>
      <c r="I159"/>
      <c r="J159" s="64"/>
      <c r="K159" s="64"/>
      <c r="L159" s="64"/>
      <c r="M159" s="64"/>
      <c r="N159" s="64"/>
      <c r="O159" s="64"/>
      <c r="P159" s="64"/>
      <c r="Q159" s="64"/>
    </row>
    <row r="160" spans="1:17" s="70" customFormat="1">
      <c r="A160" s="143">
        <v>149</v>
      </c>
      <c r="B160" s="144"/>
      <c r="C160" s="146"/>
      <c r="D160" s="150" t="str">
        <f t="shared" si="10"/>
        <v/>
      </c>
      <c r="E160" s="143"/>
      <c r="G160" s="71"/>
      <c r="H160" s="64"/>
      <c r="I160"/>
      <c r="J160" s="64"/>
      <c r="K160" s="64"/>
      <c r="L160" s="64"/>
      <c r="M160" s="64"/>
      <c r="N160" s="64"/>
      <c r="O160" s="64"/>
      <c r="P160" s="64"/>
      <c r="Q160" s="64"/>
    </row>
    <row r="161" spans="1:17" s="70" customFormat="1">
      <c r="A161" s="143">
        <v>150</v>
      </c>
      <c r="B161" s="144"/>
      <c r="C161" s="146"/>
      <c r="D161" s="150" t="str">
        <f t="shared" si="10"/>
        <v/>
      </c>
      <c r="E161" s="143"/>
      <c r="G161" s="71"/>
      <c r="H161" s="64"/>
      <c r="I161"/>
      <c r="J161" s="64"/>
      <c r="K161" s="64"/>
      <c r="L161" s="64"/>
      <c r="M161" s="64"/>
      <c r="N161" s="64"/>
      <c r="O161" s="64"/>
      <c r="P161" s="64"/>
      <c r="Q161" s="64"/>
    </row>
    <row r="162" spans="1:17" s="70" customFormat="1">
      <c r="A162" s="143">
        <v>151</v>
      </c>
      <c r="B162" s="144"/>
      <c r="C162" s="146"/>
      <c r="D162" s="150" t="str">
        <f t="shared" si="10"/>
        <v/>
      </c>
      <c r="E162" s="143"/>
      <c r="G162" s="71"/>
      <c r="H162" s="64"/>
      <c r="I162"/>
      <c r="J162" s="64"/>
      <c r="K162" s="64"/>
      <c r="L162" s="64"/>
      <c r="M162" s="64"/>
      <c r="N162" s="64"/>
      <c r="O162" s="64"/>
      <c r="P162" s="64"/>
      <c r="Q162" s="64"/>
    </row>
    <row r="163" spans="1:17" s="70" customFormat="1">
      <c r="A163" s="143">
        <v>152</v>
      </c>
      <c r="B163" s="144"/>
      <c r="C163" s="146"/>
      <c r="D163" s="150" t="str">
        <f t="shared" si="10"/>
        <v/>
      </c>
      <c r="E163" s="143"/>
      <c r="G163" s="71"/>
      <c r="H163" s="64"/>
      <c r="I163"/>
      <c r="J163" s="64"/>
      <c r="K163" s="64"/>
      <c r="L163" s="64"/>
      <c r="M163" s="64"/>
      <c r="N163" s="64"/>
      <c r="O163" s="64"/>
      <c r="P163" s="64"/>
      <c r="Q163" s="64"/>
    </row>
    <row r="164" spans="1:17" s="70" customFormat="1">
      <c r="A164" s="143">
        <v>153</v>
      </c>
      <c r="B164" s="144"/>
      <c r="C164" s="146"/>
      <c r="D164" s="150" t="str">
        <f t="shared" si="10"/>
        <v/>
      </c>
      <c r="E164" s="143"/>
      <c r="G164" s="71"/>
      <c r="H164" s="64"/>
      <c r="I164"/>
      <c r="J164" s="64"/>
      <c r="K164" s="64"/>
      <c r="L164" s="64"/>
      <c r="M164" s="64"/>
      <c r="N164" s="64"/>
      <c r="O164" s="64"/>
      <c r="P164" s="64"/>
      <c r="Q164" s="64"/>
    </row>
    <row r="165" spans="1:17" s="70" customFormat="1">
      <c r="A165" s="143">
        <v>154</v>
      </c>
      <c r="B165" s="144"/>
      <c r="C165" s="146"/>
      <c r="D165" s="150" t="str">
        <f t="shared" si="10"/>
        <v/>
      </c>
      <c r="E165" s="143"/>
      <c r="G165" s="71"/>
      <c r="H165" s="64"/>
      <c r="I165"/>
      <c r="J165" s="64"/>
      <c r="K165" s="64"/>
      <c r="L165" s="64"/>
      <c r="M165" s="64"/>
      <c r="N165" s="64"/>
      <c r="O165" s="64"/>
      <c r="P165" s="64"/>
      <c r="Q165" s="64"/>
    </row>
    <row r="166" spans="1:17" s="70" customFormat="1">
      <c r="A166" s="143">
        <v>155</v>
      </c>
      <c r="B166" s="144"/>
      <c r="C166" s="146"/>
      <c r="D166" s="150" t="str">
        <f t="shared" si="10"/>
        <v/>
      </c>
      <c r="E166" s="143"/>
      <c r="G166" s="71"/>
      <c r="H166" s="64"/>
      <c r="I166"/>
      <c r="J166" s="64"/>
      <c r="K166" s="64"/>
      <c r="L166" s="64"/>
      <c r="M166" s="64"/>
      <c r="N166" s="64"/>
      <c r="O166" s="64"/>
      <c r="P166" s="64"/>
      <c r="Q166" s="64"/>
    </row>
    <row r="167" spans="1:17" s="70" customFormat="1">
      <c r="A167" s="143">
        <v>156</v>
      </c>
      <c r="B167" s="144"/>
      <c r="C167" s="146"/>
      <c r="D167" s="150" t="str">
        <f t="shared" si="10"/>
        <v/>
      </c>
      <c r="E167" s="143"/>
      <c r="G167" s="71"/>
      <c r="H167" s="64"/>
      <c r="I167"/>
      <c r="J167" s="64"/>
      <c r="K167" s="64"/>
      <c r="L167" s="64"/>
      <c r="M167" s="64"/>
      <c r="N167" s="64"/>
      <c r="O167" s="64"/>
      <c r="P167" s="64"/>
      <c r="Q167" s="64"/>
    </row>
    <row r="168" spans="1:17" s="70" customFormat="1">
      <c r="A168" s="143">
        <v>157</v>
      </c>
      <c r="B168" s="144"/>
      <c r="C168" s="146"/>
      <c r="D168" s="150" t="str">
        <f t="shared" si="10"/>
        <v/>
      </c>
      <c r="E168" s="143"/>
      <c r="G168" s="71"/>
      <c r="H168" s="64"/>
      <c r="I168"/>
      <c r="J168" s="64"/>
      <c r="K168" s="64"/>
      <c r="L168" s="64"/>
      <c r="M168" s="64"/>
      <c r="N168" s="64"/>
      <c r="O168" s="64"/>
      <c r="P168" s="64"/>
      <c r="Q168" s="64"/>
    </row>
    <row r="169" spans="1:17" s="70" customFormat="1">
      <c r="A169" s="143">
        <v>158</v>
      </c>
      <c r="B169" s="144"/>
      <c r="C169" s="146"/>
      <c r="D169" s="150" t="str">
        <f t="shared" si="10"/>
        <v/>
      </c>
      <c r="E169" s="143"/>
      <c r="G169" s="71"/>
      <c r="H169" s="64"/>
      <c r="I169"/>
      <c r="J169" s="64"/>
      <c r="K169" s="64"/>
      <c r="L169" s="64"/>
      <c r="M169" s="64"/>
      <c r="N169" s="64"/>
      <c r="O169" s="64"/>
      <c r="P169" s="64"/>
      <c r="Q169" s="64"/>
    </row>
    <row r="170" spans="1:17" s="70" customFormat="1">
      <c r="A170" s="143">
        <v>159</v>
      </c>
      <c r="B170" s="144"/>
      <c r="C170" s="146"/>
      <c r="D170" s="150" t="str">
        <f t="shared" si="10"/>
        <v/>
      </c>
      <c r="E170" s="143"/>
      <c r="G170" s="71"/>
      <c r="H170" s="64"/>
      <c r="I170"/>
      <c r="J170" s="64"/>
      <c r="K170" s="64"/>
      <c r="L170" s="64"/>
      <c r="M170" s="64"/>
      <c r="N170" s="64"/>
      <c r="O170" s="64"/>
      <c r="P170" s="64"/>
      <c r="Q170" s="64"/>
    </row>
    <row r="171" spans="1:17" s="70" customFormat="1">
      <c r="A171" s="143">
        <v>160</v>
      </c>
      <c r="B171" s="144"/>
      <c r="C171" s="146"/>
      <c r="D171" s="150" t="str">
        <f t="shared" si="10"/>
        <v/>
      </c>
      <c r="E171" s="143"/>
      <c r="G171" s="71"/>
      <c r="H171" s="64"/>
      <c r="I171"/>
      <c r="J171" s="64"/>
      <c r="K171" s="64"/>
      <c r="L171" s="64"/>
      <c r="M171" s="64"/>
      <c r="N171" s="64"/>
      <c r="O171" s="64"/>
      <c r="P171" s="64"/>
      <c r="Q171" s="64"/>
    </row>
    <row r="172" spans="1:17" s="70" customFormat="1">
      <c r="A172" s="143">
        <v>161</v>
      </c>
      <c r="B172" s="144"/>
      <c r="C172" s="146"/>
      <c r="D172" s="150" t="str">
        <f t="shared" si="10"/>
        <v/>
      </c>
      <c r="E172" s="143"/>
      <c r="G172" s="71"/>
      <c r="H172" s="64"/>
      <c r="I172"/>
      <c r="J172" s="64"/>
      <c r="K172" s="64"/>
      <c r="L172" s="64"/>
      <c r="M172" s="64"/>
      <c r="N172" s="64"/>
      <c r="O172" s="64"/>
      <c r="P172" s="64"/>
      <c r="Q172" s="64"/>
    </row>
    <row r="173" spans="1:17" s="70" customFormat="1">
      <c r="A173" s="143">
        <v>162</v>
      </c>
      <c r="B173" s="144"/>
      <c r="C173" s="146"/>
      <c r="D173" s="150" t="str">
        <f t="shared" si="10"/>
        <v/>
      </c>
      <c r="E173" s="143"/>
      <c r="G173" s="71"/>
      <c r="H173" s="64"/>
      <c r="I173"/>
      <c r="J173" s="64"/>
      <c r="K173" s="64"/>
      <c r="L173" s="64"/>
      <c r="M173" s="64"/>
      <c r="N173" s="64"/>
      <c r="O173" s="64"/>
      <c r="P173" s="64"/>
      <c r="Q173" s="64"/>
    </row>
    <row r="174" spans="1:17" s="70" customFormat="1">
      <c r="A174" s="143">
        <v>163</v>
      </c>
      <c r="B174" s="144"/>
      <c r="C174" s="146"/>
      <c r="D174" s="150" t="str">
        <f t="shared" si="10"/>
        <v/>
      </c>
      <c r="E174" s="143"/>
      <c r="G174" s="71"/>
      <c r="H174" s="64"/>
      <c r="I174"/>
      <c r="J174" s="64"/>
      <c r="K174" s="64"/>
      <c r="L174" s="64"/>
      <c r="M174" s="64"/>
      <c r="N174" s="64"/>
      <c r="O174" s="64"/>
      <c r="P174" s="64"/>
      <c r="Q174" s="64"/>
    </row>
    <row r="175" spans="1:17" s="70" customFormat="1">
      <c r="A175" s="143">
        <v>164</v>
      </c>
      <c r="B175" s="144"/>
      <c r="C175" s="146"/>
      <c r="D175" s="150" t="str">
        <f t="shared" si="10"/>
        <v/>
      </c>
      <c r="E175" s="143"/>
      <c r="G175" s="71"/>
      <c r="H175" s="64"/>
      <c r="I175"/>
      <c r="J175" s="64"/>
      <c r="K175" s="64"/>
      <c r="L175" s="64"/>
      <c r="M175" s="64"/>
      <c r="N175" s="64"/>
      <c r="O175" s="64"/>
      <c r="P175" s="64"/>
      <c r="Q175" s="64"/>
    </row>
    <row r="176" spans="1:17" s="70" customFormat="1">
      <c r="A176" s="143">
        <v>165</v>
      </c>
      <c r="B176" s="144"/>
      <c r="C176" s="146"/>
      <c r="D176" s="150" t="str">
        <f t="shared" si="10"/>
        <v/>
      </c>
      <c r="E176" s="143"/>
      <c r="G176" s="71"/>
      <c r="H176" s="64"/>
      <c r="I176"/>
      <c r="J176" s="64"/>
      <c r="K176" s="64"/>
      <c r="L176" s="64"/>
      <c r="M176" s="64"/>
      <c r="N176" s="64"/>
      <c r="O176" s="64"/>
      <c r="P176" s="64"/>
      <c r="Q176" s="64"/>
    </row>
    <row r="177" spans="1:17" s="70" customFormat="1">
      <c r="A177" s="143">
        <v>166</v>
      </c>
      <c r="B177" s="144"/>
      <c r="C177" s="146"/>
      <c r="D177" s="150" t="str">
        <f t="shared" si="10"/>
        <v/>
      </c>
      <c r="E177" s="143"/>
      <c r="G177" s="71"/>
      <c r="H177" s="64"/>
      <c r="I177"/>
      <c r="J177" s="64"/>
      <c r="K177" s="64"/>
      <c r="L177" s="64"/>
      <c r="M177" s="64"/>
      <c r="N177" s="64"/>
      <c r="O177" s="64"/>
      <c r="P177" s="64"/>
      <c r="Q177" s="64"/>
    </row>
    <row r="178" spans="1:17" s="70" customFormat="1">
      <c r="A178" s="143">
        <v>167</v>
      </c>
      <c r="B178" s="144"/>
      <c r="C178" s="146"/>
      <c r="D178" s="150" t="str">
        <f t="shared" si="10"/>
        <v/>
      </c>
      <c r="E178" s="143"/>
      <c r="G178" s="71"/>
      <c r="H178" s="64"/>
      <c r="I178"/>
      <c r="J178" s="64"/>
      <c r="K178" s="64"/>
      <c r="L178" s="64"/>
      <c r="M178" s="64"/>
      <c r="N178" s="64"/>
      <c r="O178" s="64"/>
      <c r="P178" s="64"/>
      <c r="Q178" s="64"/>
    </row>
    <row r="179" spans="1:17" s="70" customFormat="1">
      <c r="A179" s="143">
        <v>168</v>
      </c>
      <c r="B179" s="144"/>
      <c r="C179" s="146"/>
      <c r="D179" s="150" t="str">
        <f t="shared" si="10"/>
        <v/>
      </c>
      <c r="E179" s="143"/>
      <c r="G179" s="71"/>
      <c r="H179" s="64"/>
      <c r="I179"/>
      <c r="J179" s="64"/>
      <c r="K179" s="64"/>
      <c r="L179" s="64"/>
      <c r="M179" s="64"/>
      <c r="N179" s="64"/>
      <c r="O179" s="64"/>
      <c r="P179" s="64"/>
      <c r="Q179" s="64"/>
    </row>
    <row r="180" spans="1:17" s="70" customFormat="1">
      <c r="A180" s="143">
        <v>169</v>
      </c>
      <c r="B180" s="144"/>
      <c r="C180" s="146"/>
      <c r="D180" s="150" t="str">
        <f t="shared" si="10"/>
        <v/>
      </c>
      <c r="E180" s="143"/>
      <c r="G180" s="71"/>
      <c r="H180" s="64"/>
      <c r="I180"/>
      <c r="J180" s="64"/>
      <c r="K180" s="64"/>
      <c r="L180" s="64"/>
      <c r="M180" s="64"/>
      <c r="N180" s="64"/>
      <c r="O180" s="64"/>
      <c r="P180" s="64"/>
      <c r="Q180" s="64"/>
    </row>
    <row r="181" spans="1:17" s="70" customFormat="1">
      <c r="A181" s="143">
        <v>170</v>
      </c>
      <c r="B181" s="144"/>
      <c r="C181" s="146"/>
      <c r="D181" s="150" t="str">
        <f t="shared" si="10"/>
        <v/>
      </c>
      <c r="E181" s="143"/>
      <c r="G181" s="71"/>
      <c r="H181" s="64"/>
      <c r="I181"/>
      <c r="J181" s="64"/>
      <c r="K181" s="64"/>
      <c r="L181" s="64"/>
      <c r="M181" s="64"/>
      <c r="N181" s="64"/>
      <c r="O181" s="64"/>
      <c r="P181" s="64"/>
      <c r="Q181" s="64"/>
    </row>
    <row r="182" spans="1:17" s="70" customFormat="1">
      <c r="A182" s="143">
        <v>171</v>
      </c>
      <c r="B182" s="144"/>
      <c r="C182" s="146"/>
      <c r="D182" s="150" t="str">
        <f t="shared" si="10"/>
        <v/>
      </c>
      <c r="E182" s="143"/>
      <c r="G182" s="71"/>
      <c r="H182" s="64"/>
      <c r="I182"/>
      <c r="J182" s="64"/>
      <c r="K182" s="64"/>
      <c r="L182" s="64"/>
      <c r="M182" s="64"/>
      <c r="N182" s="64"/>
      <c r="O182" s="64"/>
      <c r="P182" s="64"/>
      <c r="Q182" s="64"/>
    </row>
    <row r="183" spans="1:17" s="70" customFormat="1">
      <c r="A183" s="143">
        <v>172</v>
      </c>
      <c r="B183" s="144"/>
      <c r="C183" s="146"/>
      <c r="D183" s="150" t="str">
        <f t="shared" si="10"/>
        <v/>
      </c>
      <c r="E183" s="143"/>
      <c r="G183" s="71"/>
      <c r="H183" s="64"/>
      <c r="I183"/>
      <c r="J183" s="64"/>
      <c r="K183" s="64"/>
      <c r="L183" s="64"/>
      <c r="M183" s="64"/>
      <c r="N183" s="64"/>
      <c r="O183" s="64"/>
      <c r="P183" s="64"/>
      <c r="Q183" s="64"/>
    </row>
    <row r="184" spans="1:17" s="70" customFormat="1">
      <c r="A184" s="143">
        <v>173</v>
      </c>
      <c r="B184" s="144"/>
      <c r="C184" s="146"/>
      <c r="D184" s="150" t="str">
        <f t="shared" si="10"/>
        <v/>
      </c>
      <c r="E184" s="143"/>
      <c r="G184" s="71"/>
      <c r="H184" s="64"/>
      <c r="I184"/>
      <c r="J184" s="64"/>
      <c r="K184" s="64"/>
      <c r="L184" s="64"/>
      <c r="M184" s="64"/>
      <c r="N184" s="64"/>
      <c r="O184" s="64"/>
      <c r="P184" s="64"/>
      <c r="Q184" s="64"/>
    </row>
    <row r="185" spans="1:17" s="70" customFormat="1">
      <c r="A185" s="143">
        <v>174</v>
      </c>
      <c r="B185" s="144"/>
      <c r="C185" s="146"/>
      <c r="D185" s="150" t="str">
        <f t="shared" si="10"/>
        <v/>
      </c>
      <c r="E185" s="143"/>
      <c r="G185" s="71"/>
      <c r="H185" s="64"/>
      <c r="I185"/>
      <c r="J185" s="64"/>
      <c r="K185" s="64"/>
      <c r="L185" s="64"/>
      <c r="M185" s="64"/>
      <c r="N185" s="64"/>
      <c r="O185" s="64"/>
      <c r="P185" s="64"/>
      <c r="Q185" s="64"/>
    </row>
    <row r="186" spans="1:17" s="70" customFormat="1">
      <c r="A186" s="143">
        <v>175</v>
      </c>
      <c r="B186" s="144"/>
      <c r="C186" s="146"/>
      <c r="D186" s="150" t="str">
        <f t="shared" si="10"/>
        <v/>
      </c>
      <c r="E186" s="143"/>
      <c r="G186" s="71"/>
      <c r="H186" s="64"/>
      <c r="I186"/>
      <c r="J186" s="64"/>
      <c r="K186" s="64"/>
      <c r="L186" s="64"/>
      <c r="M186" s="64"/>
      <c r="N186" s="64"/>
      <c r="O186" s="64"/>
      <c r="P186" s="64"/>
      <c r="Q186" s="64"/>
    </row>
    <row r="187" spans="1:17" s="70" customFormat="1">
      <c r="A187" s="143">
        <v>176</v>
      </c>
      <c r="B187" s="144"/>
      <c r="C187" s="146"/>
      <c r="D187" s="150" t="str">
        <f t="shared" si="10"/>
        <v/>
      </c>
      <c r="E187" s="143"/>
      <c r="G187" s="71"/>
      <c r="H187" s="64"/>
      <c r="I187"/>
      <c r="J187" s="64"/>
      <c r="K187" s="64"/>
      <c r="L187" s="64"/>
      <c r="M187" s="64"/>
      <c r="N187" s="64"/>
      <c r="O187" s="64"/>
      <c r="P187" s="64"/>
      <c r="Q187" s="64"/>
    </row>
    <row r="188" spans="1:17" s="70" customFormat="1">
      <c r="A188" s="143">
        <v>177</v>
      </c>
      <c r="B188" s="144"/>
      <c r="C188" s="146"/>
      <c r="D188" s="150" t="str">
        <f t="shared" si="10"/>
        <v/>
      </c>
      <c r="E188" s="143"/>
      <c r="G188" s="71"/>
      <c r="H188" s="64"/>
      <c r="I188"/>
      <c r="J188" s="64"/>
      <c r="K188" s="64"/>
      <c r="L188" s="64"/>
      <c r="M188" s="64"/>
      <c r="N188" s="64"/>
      <c r="O188" s="64"/>
      <c r="P188" s="64"/>
      <c r="Q188" s="64"/>
    </row>
    <row r="189" spans="1:17" s="70" customFormat="1">
      <c r="A189" s="143">
        <v>178</v>
      </c>
      <c r="B189" s="144"/>
      <c r="C189" s="146"/>
      <c r="D189" s="150" t="str">
        <f t="shared" si="10"/>
        <v/>
      </c>
      <c r="E189" s="143"/>
      <c r="G189" s="71"/>
      <c r="H189" s="64"/>
      <c r="I189"/>
      <c r="J189" s="64"/>
      <c r="K189" s="64"/>
      <c r="L189" s="64"/>
      <c r="M189" s="64"/>
      <c r="N189" s="64"/>
      <c r="O189" s="64"/>
      <c r="P189" s="64"/>
      <c r="Q189" s="64"/>
    </row>
    <row r="190" spans="1:17" s="70" customFormat="1">
      <c r="A190" s="143">
        <v>179</v>
      </c>
      <c r="B190" s="144"/>
      <c r="C190" s="146"/>
      <c r="D190" s="150" t="str">
        <f t="shared" si="10"/>
        <v/>
      </c>
      <c r="E190" s="143"/>
      <c r="G190" s="71"/>
      <c r="H190" s="64"/>
      <c r="I190"/>
      <c r="J190" s="64"/>
      <c r="K190" s="64"/>
      <c r="L190" s="64"/>
      <c r="M190" s="64"/>
      <c r="N190" s="64"/>
      <c r="O190" s="64"/>
      <c r="P190" s="64"/>
      <c r="Q190" s="64"/>
    </row>
    <row r="191" spans="1:17" s="70" customFormat="1">
      <c r="A191" s="143">
        <v>180</v>
      </c>
      <c r="B191" s="144"/>
      <c r="C191" s="146"/>
      <c r="D191" s="150" t="str">
        <f t="shared" si="10"/>
        <v/>
      </c>
      <c r="E191" s="143"/>
      <c r="G191" s="71"/>
      <c r="H191" s="64"/>
      <c r="I191"/>
      <c r="J191" s="64"/>
      <c r="K191" s="64"/>
      <c r="L191" s="64"/>
      <c r="M191" s="64"/>
      <c r="N191" s="64"/>
      <c r="O191" s="64"/>
      <c r="P191" s="64"/>
      <c r="Q191" s="64"/>
    </row>
    <row r="192" spans="1:17" s="70" customFormat="1">
      <c r="A192" s="143">
        <v>181</v>
      </c>
      <c r="B192" s="144"/>
      <c r="C192" s="146"/>
      <c r="D192" s="150" t="str">
        <f t="shared" si="10"/>
        <v/>
      </c>
      <c r="E192" s="143"/>
      <c r="G192" s="71"/>
      <c r="H192" s="64"/>
      <c r="I192"/>
      <c r="J192" s="64"/>
      <c r="K192" s="64"/>
      <c r="L192" s="64"/>
      <c r="M192" s="64"/>
      <c r="N192" s="64"/>
      <c r="O192" s="64"/>
      <c r="P192" s="64"/>
      <c r="Q192" s="64"/>
    </row>
    <row r="193" spans="1:17" s="70" customFormat="1">
      <c r="A193" s="143">
        <v>182</v>
      </c>
      <c r="B193" s="144"/>
      <c r="C193" s="146"/>
      <c r="D193" s="150" t="str">
        <f t="shared" si="10"/>
        <v/>
      </c>
      <c r="E193" s="143"/>
      <c r="G193" s="71"/>
      <c r="H193" s="64"/>
      <c r="I193"/>
      <c r="J193" s="64"/>
      <c r="K193" s="64"/>
      <c r="L193" s="64"/>
      <c r="M193" s="64"/>
      <c r="N193" s="64"/>
      <c r="O193" s="64"/>
      <c r="P193" s="64"/>
      <c r="Q193" s="64"/>
    </row>
    <row r="194" spans="1:17" s="70" customFormat="1">
      <c r="A194" s="143">
        <v>183</v>
      </c>
      <c r="B194" s="144"/>
      <c r="C194" s="146"/>
      <c r="D194" s="150" t="str">
        <f t="shared" si="10"/>
        <v/>
      </c>
      <c r="E194" s="143"/>
      <c r="G194" s="71"/>
      <c r="H194" s="64"/>
      <c r="I194"/>
      <c r="J194" s="64"/>
      <c r="K194" s="64"/>
      <c r="L194" s="64"/>
      <c r="M194" s="64"/>
      <c r="N194" s="64"/>
      <c r="O194" s="64"/>
      <c r="P194" s="64"/>
      <c r="Q194" s="64"/>
    </row>
    <row r="195" spans="1:17" s="70" customFormat="1">
      <c r="A195" s="143">
        <v>184</v>
      </c>
      <c r="B195" s="144"/>
      <c r="C195" s="146"/>
      <c r="D195" s="150" t="str">
        <f t="shared" si="10"/>
        <v/>
      </c>
      <c r="E195" s="143"/>
      <c r="G195" s="71"/>
      <c r="H195" s="64"/>
      <c r="I195"/>
      <c r="J195" s="64"/>
      <c r="K195" s="64"/>
      <c r="L195" s="64"/>
      <c r="M195" s="64"/>
      <c r="N195" s="64"/>
      <c r="O195" s="64"/>
      <c r="P195" s="64"/>
      <c r="Q195" s="64"/>
    </row>
    <row r="196" spans="1:17" s="70" customFormat="1">
      <c r="A196" s="143">
        <v>185</v>
      </c>
      <c r="B196" s="144"/>
      <c r="C196" s="146"/>
      <c r="D196" s="150" t="str">
        <f t="shared" si="10"/>
        <v/>
      </c>
      <c r="E196" s="143"/>
      <c r="G196" s="71"/>
      <c r="H196" s="64"/>
      <c r="I196"/>
      <c r="J196" s="64"/>
      <c r="K196" s="64"/>
      <c r="L196" s="64"/>
      <c r="M196" s="64"/>
      <c r="N196" s="64"/>
      <c r="O196" s="64"/>
      <c r="P196" s="64"/>
      <c r="Q196" s="64"/>
    </row>
    <row r="197" spans="1:17" s="70" customFormat="1">
      <c r="A197" s="143">
        <v>186</v>
      </c>
      <c r="B197" s="144"/>
      <c r="C197" s="146"/>
      <c r="D197" s="150" t="str">
        <f t="shared" si="10"/>
        <v/>
      </c>
      <c r="E197" s="143"/>
      <c r="G197" s="71"/>
      <c r="H197" s="64"/>
      <c r="I197"/>
      <c r="J197" s="64"/>
      <c r="K197" s="64"/>
      <c r="L197" s="64"/>
      <c r="M197" s="64"/>
      <c r="N197" s="64"/>
      <c r="O197" s="64"/>
      <c r="P197" s="64"/>
      <c r="Q197" s="64"/>
    </row>
    <row r="198" spans="1:17" s="70" customFormat="1">
      <c r="A198" s="143">
        <v>187</v>
      </c>
      <c r="B198" s="144"/>
      <c r="C198" s="146"/>
      <c r="D198" s="150" t="str">
        <f t="shared" si="10"/>
        <v/>
      </c>
      <c r="E198" s="143"/>
      <c r="G198" s="71"/>
      <c r="H198" s="64"/>
      <c r="I198"/>
      <c r="J198" s="64"/>
      <c r="K198" s="64"/>
      <c r="L198" s="64"/>
      <c r="M198" s="64"/>
      <c r="N198" s="64"/>
      <c r="O198" s="64"/>
      <c r="P198" s="64"/>
      <c r="Q198" s="64"/>
    </row>
    <row r="199" spans="1:17" s="70" customFormat="1">
      <c r="A199" s="143">
        <v>188</v>
      </c>
      <c r="B199" s="144"/>
      <c r="C199" s="146"/>
      <c r="D199" s="150" t="str">
        <f t="shared" si="10"/>
        <v/>
      </c>
      <c r="E199" s="143"/>
      <c r="G199" s="71"/>
      <c r="H199" s="64"/>
      <c r="I199"/>
      <c r="J199" s="64"/>
      <c r="K199" s="64"/>
      <c r="L199" s="64"/>
      <c r="M199" s="64"/>
      <c r="N199" s="64"/>
      <c r="O199" s="64"/>
      <c r="P199" s="64"/>
      <c r="Q199" s="64"/>
    </row>
    <row r="200" spans="1:17" s="70" customFormat="1">
      <c r="A200" s="143">
        <v>189</v>
      </c>
      <c r="B200" s="144"/>
      <c r="C200" s="146"/>
      <c r="D200" s="150" t="str">
        <f t="shared" si="10"/>
        <v/>
      </c>
      <c r="E200" s="143"/>
      <c r="G200" s="71"/>
      <c r="H200" s="64"/>
      <c r="I200"/>
      <c r="J200" s="64"/>
      <c r="K200" s="64"/>
      <c r="L200" s="64"/>
      <c r="M200" s="64"/>
      <c r="N200" s="64"/>
      <c r="O200" s="64"/>
      <c r="P200" s="64"/>
      <c r="Q200" s="64"/>
    </row>
    <row r="201" spans="1:17" s="70" customFormat="1">
      <c r="A201" s="143">
        <v>190</v>
      </c>
      <c r="B201" s="144"/>
      <c r="C201" s="146"/>
      <c r="D201" s="150" t="str">
        <f t="shared" si="10"/>
        <v/>
      </c>
      <c r="E201" s="143"/>
      <c r="G201" s="71"/>
      <c r="H201" s="64"/>
      <c r="I201"/>
      <c r="J201" s="64"/>
      <c r="K201" s="64"/>
      <c r="L201" s="64"/>
      <c r="M201" s="64"/>
      <c r="N201" s="64"/>
      <c r="O201" s="64"/>
      <c r="P201" s="64"/>
      <c r="Q201" s="64"/>
    </row>
    <row r="202" spans="1:17" s="70" customFormat="1">
      <c r="A202" s="143">
        <v>191</v>
      </c>
      <c r="B202" s="144"/>
      <c r="C202" s="146"/>
      <c r="D202" s="150" t="str">
        <f t="shared" si="10"/>
        <v/>
      </c>
      <c r="E202" s="143"/>
      <c r="G202" s="71"/>
      <c r="H202" s="64"/>
      <c r="I202"/>
      <c r="J202" s="64"/>
      <c r="K202" s="64"/>
      <c r="L202" s="64"/>
      <c r="M202" s="64"/>
      <c r="N202" s="64"/>
      <c r="O202" s="64"/>
      <c r="P202" s="64"/>
      <c r="Q202" s="64"/>
    </row>
    <row r="203" spans="1:17" s="70" customFormat="1">
      <c r="A203" s="143">
        <v>192</v>
      </c>
      <c r="B203" s="144"/>
      <c r="C203" s="146"/>
      <c r="D203" s="150" t="str">
        <f t="shared" si="10"/>
        <v/>
      </c>
      <c r="E203" s="143"/>
      <c r="G203" s="71"/>
      <c r="H203" s="64"/>
      <c r="I203"/>
      <c r="J203" s="64"/>
      <c r="K203" s="64"/>
      <c r="L203" s="64"/>
      <c r="M203" s="64"/>
      <c r="N203" s="64"/>
      <c r="O203" s="64"/>
      <c r="P203" s="64"/>
      <c r="Q203" s="64"/>
    </row>
    <row r="204" spans="1:17" s="70" customFormat="1">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c r="A205" s="143">
        <v>194</v>
      </c>
      <c r="B205" s="144"/>
      <c r="C205" s="146"/>
      <c r="D205" s="150" t="str">
        <f t="shared" si="11"/>
        <v/>
      </c>
      <c r="E205" s="143"/>
      <c r="G205" s="71"/>
      <c r="H205" s="64"/>
      <c r="I205"/>
      <c r="J205" s="64"/>
      <c r="K205" s="64"/>
      <c r="L205" s="64"/>
      <c r="M205" s="64"/>
      <c r="N205" s="64"/>
      <c r="O205" s="64"/>
      <c r="P205" s="64"/>
      <c r="Q205" s="64"/>
    </row>
    <row r="206" spans="1:17" s="70" customFormat="1">
      <c r="A206" s="143">
        <v>195</v>
      </c>
      <c r="B206" s="144"/>
      <c r="C206" s="146"/>
      <c r="D206" s="150" t="str">
        <f t="shared" si="11"/>
        <v/>
      </c>
      <c r="E206" s="143"/>
      <c r="G206" s="71"/>
      <c r="H206" s="64"/>
      <c r="I206"/>
      <c r="J206" s="64"/>
      <c r="K206" s="64"/>
      <c r="L206" s="64"/>
      <c r="M206" s="64"/>
      <c r="N206" s="64"/>
      <c r="O206" s="64"/>
      <c r="P206" s="64"/>
      <c r="Q206" s="64"/>
    </row>
    <row r="207" spans="1:17" s="70" customFormat="1">
      <c r="A207" s="143">
        <v>196</v>
      </c>
      <c r="B207" s="144"/>
      <c r="C207" s="146"/>
      <c r="D207" s="150" t="str">
        <f t="shared" si="11"/>
        <v/>
      </c>
      <c r="E207" s="143"/>
      <c r="G207" s="71"/>
      <c r="H207" s="64"/>
      <c r="I207"/>
      <c r="J207" s="64"/>
      <c r="K207" s="64"/>
      <c r="L207" s="64"/>
      <c r="M207" s="64"/>
      <c r="N207" s="64"/>
      <c r="O207" s="64"/>
      <c r="P207" s="64"/>
      <c r="Q207" s="64"/>
    </row>
    <row r="208" spans="1:17" s="70" customFormat="1">
      <c r="A208" s="143">
        <v>197</v>
      </c>
      <c r="B208" s="144"/>
      <c r="C208" s="146"/>
      <c r="D208" s="150" t="str">
        <f t="shared" si="11"/>
        <v/>
      </c>
      <c r="E208" s="143"/>
      <c r="G208" s="71"/>
      <c r="H208" s="64"/>
      <c r="I208"/>
      <c r="J208" s="64"/>
      <c r="K208" s="64"/>
      <c r="L208" s="64"/>
      <c r="M208" s="64"/>
      <c r="N208" s="64"/>
      <c r="O208" s="64"/>
      <c r="P208" s="64"/>
      <c r="Q208" s="64"/>
    </row>
    <row r="209" spans="1:17" s="70" customFormat="1">
      <c r="A209" s="143">
        <v>198</v>
      </c>
      <c r="B209" s="144"/>
      <c r="C209" s="146"/>
      <c r="D209" s="150" t="str">
        <f t="shared" si="11"/>
        <v/>
      </c>
      <c r="E209" s="143"/>
      <c r="G209" s="71"/>
      <c r="H209" s="64"/>
      <c r="I209"/>
      <c r="J209" s="64"/>
      <c r="K209" s="64"/>
      <c r="L209" s="64"/>
      <c r="M209" s="64"/>
      <c r="N209" s="64"/>
      <c r="O209" s="64"/>
      <c r="P209" s="64"/>
      <c r="Q209" s="64"/>
    </row>
    <row r="210" spans="1:17" s="70" customFormat="1">
      <c r="A210" s="143">
        <v>199</v>
      </c>
      <c r="B210" s="144"/>
      <c r="C210" s="146"/>
      <c r="D210" s="150" t="str">
        <f t="shared" si="11"/>
        <v/>
      </c>
      <c r="E210" s="143"/>
      <c r="G210" s="71"/>
      <c r="H210" s="64"/>
      <c r="I210"/>
      <c r="J210" s="64"/>
      <c r="K210" s="64"/>
      <c r="L210" s="64"/>
      <c r="M210" s="64"/>
      <c r="N210" s="64"/>
      <c r="O210" s="64"/>
      <c r="P210" s="64"/>
      <c r="Q210" s="64"/>
    </row>
    <row r="211" spans="1:17" s="70" customFormat="1">
      <c r="A211" s="143">
        <v>200</v>
      </c>
      <c r="B211" s="144"/>
      <c r="C211" s="146"/>
      <c r="D211" s="150" t="str">
        <f t="shared" si="11"/>
        <v/>
      </c>
      <c r="E211" s="143"/>
      <c r="G211" s="71"/>
      <c r="H211" s="64"/>
      <c r="I211"/>
      <c r="J211" s="64"/>
      <c r="K211" s="64"/>
      <c r="L211" s="64"/>
      <c r="M211" s="64"/>
      <c r="N211" s="64"/>
      <c r="O211" s="64"/>
      <c r="P211" s="64"/>
      <c r="Q211" s="64"/>
    </row>
    <row r="212" spans="1:17" s="70" customFormat="1">
      <c r="A212" s="143">
        <v>201</v>
      </c>
      <c r="B212" s="144"/>
      <c r="C212" s="146"/>
      <c r="D212" s="150" t="str">
        <f t="shared" si="11"/>
        <v/>
      </c>
      <c r="E212" s="143"/>
      <c r="G212" s="71"/>
      <c r="H212" s="64"/>
      <c r="I212"/>
      <c r="J212" s="64"/>
      <c r="K212" s="64"/>
      <c r="L212" s="64"/>
      <c r="M212" s="64"/>
      <c r="N212" s="64"/>
      <c r="O212" s="64"/>
      <c r="P212" s="64"/>
      <c r="Q212" s="64"/>
    </row>
    <row r="213" spans="1:17" s="70" customFormat="1">
      <c r="A213" s="143">
        <v>202</v>
      </c>
      <c r="B213" s="144"/>
      <c r="C213" s="146"/>
      <c r="D213" s="150" t="str">
        <f t="shared" si="11"/>
        <v/>
      </c>
      <c r="E213" s="143"/>
      <c r="G213" s="71"/>
      <c r="H213" s="64"/>
      <c r="I213"/>
      <c r="J213" s="64"/>
      <c r="K213" s="64"/>
      <c r="L213" s="64"/>
      <c r="M213" s="64"/>
      <c r="N213" s="64"/>
      <c r="O213" s="64"/>
      <c r="P213" s="64"/>
      <c r="Q213" s="64"/>
    </row>
    <row r="214" spans="1:17" s="70" customFormat="1">
      <c r="A214" s="143">
        <v>203</v>
      </c>
      <c r="B214" s="144"/>
      <c r="C214" s="146"/>
      <c r="D214" s="150" t="str">
        <f t="shared" si="11"/>
        <v/>
      </c>
      <c r="E214" s="143"/>
      <c r="G214" s="71"/>
      <c r="H214" s="64"/>
      <c r="I214"/>
      <c r="J214" s="64"/>
      <c r="K214" s="64"/>
      <c r="L214" s="64"/>
      <c r="M214" s="64"/>
      <c r="N214" s="64"/>
      <c r="O214" s="64"/>
      <c r="P214" s="64"/>
      <c r="Q214" s="64"/>
    </row>
    <row r="215" spans="1:17" s="70" customFormat="1">
      <c r="A215" s="143">
        <v>204</v>
      </c>
      <c r="B215" s="144"/>
      <c r="C215" s="146"/>
      <c r="D215" s="150" t="str">
        <f t="shared" si="11"/>
        <v/>
      </c>
      <c r="E215" s="143"/>
      <c r="G215" s="71"/>
      <c r="H215" s="64"/>
      <c r="I215"/>
      <c r="J215" s="64"/>
      <c r="K215" s="64"/>
      <c r="L215" s="64"/>
      <c r="M215" s="64"/>
      <c r="N215" s="64"/>
      <c r="O215" s="64"/>
      <c r="P215" s="64"/>
      <c r="Q215" s="64"/>
    </row>
    <row r="216" spans="1:17" s="70" customFormat="1">
      <c r="A216" s="143">
        <v>205</v>
      </c>
      <c r="B216" s="144"/>
      <c r="C216" s="146"/>
      <c r="D216" s="150" t="str">
        <f t="shared" si="11"/>
        <v/>
      </c>
      <c r="E216" s="143"/>
      <c r="G216" s="71"/>
      <c r="H216" s="64"/>
      <c r="I216"/>
      <c r="J216" s="64"/>
      <c r="K216" s="64"/>
      <c r="L216" s="64"/>
      <c r="M216" s="64"/>
      <c r="N216" s="64"/>
      <c r="O216" s="64"/>
      <c r="P216" s="64"/>
      <c r="Q216" s="64"/>
    </row>
    <row r="217" spans="1:17" s="70" customFormat="1">
      <c r="A217" s="143">
        <v>206</v>
      </c>
      <c r="B217" s="144"/>
      <c r="C217" s="146"/>
      <c r="D217" s="150" t="str">
        <f t="shared" si="11"/>
        <v/>
      </c>
      <c r="E217" s="143"/>
      <c r="G217" s="71"/>
      <c r="H217" s="64"/>
      <c r="I217"/>
      <c r="J217" s="64"/>
      <c r="K217" s="64"/>
      <c r="L217" s="64"/>
      <c r="M217" s="64"/>
      <c r="N217" s="64"/>
      <c r="O217" s="64"/>
      <c r="P217" s="64"/>
      <c r="Q217" s="64"/>
    </row>
    <row r="218" spans="1:17" s="70" customFormat="1">
      <c r="A218" s="143">
        <v>207</v>
      </c>
      <c r="B218" s="144"/>
      <c r="C218" s="146"/>
      <c r="D218" s="150" t="str">
        <f t="shared" si="11"/>
        <v/>
      </c>
      <c r="E218" s="143"/>
      <c r="G218" s="71"/>
      <c r="H218" s="64"/>
      <c r="I218"/>
      <c r="J218" s="64"/>
      <c r="K218" s="64"/>
      <c r="L218" s="64"/>
      <c r="M218" s="64"/>
      <c r="N218" s="64"/>
      <c r="O218" s="64"/>
      <c r="P218" s="64"/>
      <c r="Q218" s="64"/>
    </row>
    <row r="219" spans="1:17" s="70" customFormat="1">
      <c r="A219" s="143">
        <v>208</v>
      </c>
      <c r="B219" s="144"/>
      <c r="C219" s="146"/>
      <c r="D219" s="150" t="str">
        <f t="shared" si="11"/>
        <v/>
      </c>
      <c r="E219" s="143"/>
      <c r="G219" s="71"/>
      <c r="H219" s="64"/>
      <c r="I219"/>
      <c r="J219" s="64"/>
      <c r="K219" s="64"/>
      <c r="L219" s="64"/>
      <c r="M219" s="64"/>
      <c r="N219" s="64"/>
      <c r="O219" s="64"/>
      <c r="P219" s="64"/>
      <c r="Q219" s="64"/>
    </row>
    <row r="220" spans="1:17" s="70" customFormat="1">
      <c r="A220" s="143">
        <v>209</v>
      </c>
      <c r="B220" s="144"/>
      <c r="C220" s="146"/>
      <c r="D220" s="150" t="str">
        <f t="shared" si="11"/>
        <v/>
      </c>
      <c r="E220" s="143"/>
      <c r="G220" s="71"/>
      <c r="H220" s="64"/>
      <c r="I220"/>
      <c r="J220" s="64"/>
      <c r="K220" s="64"/>
      <c r="L220" s="64"/>
      <c r="M220" s="64"/>
      <c r="N220" s="64"/>
      <c r="O220" s="64"/>
      <c r="P220" s="64"/>
      <c r="Q220" s="64"/>
    </row>
    <row r="221" spans="1:17" s="70" customFormat="1">
      <c r="A221" s="143">
        <v>210</v>
      </c>
      <c r="B221" s="144"/>
      <c r="C221" s="146"/>
      <c r="D221" s="150" t="str">
        <f t="shared" si="11"/>
        <v/>
      </c>
      <c r="E221" s="143"/>
      <c r="G221" s="71"/>
      <c r="H221" s="64"/>
      <c r="I221"/>
      <c r="J221" s="64"/>
      <c r="K221" s="64"/>
      <c r="L221" s="64"/>
      <c r="M221" s="64"/>
      <c r="N221" s="64"/>
      <c r="O221" s="64"/>
      <c r="P221" s="64"/>
      <c r="Q221" s="64"/>
    </row>
    <row r="222" spans="1:17" s="70" customFormat="1">
      <c r="A222" s="143">
        <v>211</v>
      </c>
      <c r="B222" s="144"/>
      <c r="C222" s="146"/>
      <c r="D222" s="150" t="str">
        <f t="shared" si="11"/>
        <v/>
      </c>
      <c r="E222" s="143"/>
      <c r="G222" s="71"/>
      <c r="H222" s="64"/>
      <c r="I222"/>
      <c r="J222" s="64"/>
      <c r="K222" s="64"/>
      <c r="L222" s="64"/>
      <c r="M222" s="64"/>
      <c r="N222" s="64"/>
      <c r="O222" s="64"/>
      <c r="P222" s="64"/>
      <c r="Q222" s="64"/>
    </row>
    <row r="223" spans="1:17" s="70" customFormat="1">
      <c r="A223" s="143">
        <v>212</v>
      </c>
      <c r="B223" s="144"/>
      <c r="C223" s="146"/>
      <c r="D223" s="150" t="str">
        <f t="shared" si="11"/>
        <v/>
      </c>
      <c r="E223" s="143"/>
      <c r="G223" s="71"/>
      <c r="H223" s="64"/>
      <c r="I223"/>
      <c r="J223" s="64"/>
      <c r="K223" s="64"/>
      <c r="L223" s="64"/>
      <c r="M223" s="64"/>
      <c r="N223" s="64"/>
      <c r="O223" s="64"/>
      <c r="P223" s="64"/>
      <c r="Q223" s="64"/>
    </row>
    <row r="224" spans="1:17" s="70" customFormat="1">
      <c r="A224" s="143">
        <v>213</v>
      </c>
      <c r="B224" s="144"/>
      <c r="C224" s="146"/>
      <c r="D224" s="150" t="str">
        <f t="shared" si="11"/>
        <v/>
      </c>
      <c r="E224" s="143"/>
      <c r="G224" s="71"/>
      <c r="H224" s="64"/>
      <c r="I224"/>
      <c r="J224" s="64"/>
      <c r="K224" s="64"/>
      <c r="L224" s="64"/>
      <c r="M224" s="64"/>
      <c r="N224" s="64"/>
      <c r="O224" s="64"/>
      <c r="P224" s="64"/>
      <c r="Q224" s="64"/>
    </row>
    <row r="225" spans="1:17" s="70" customFormat="1">
      <c r="A225" s="143">
        <v>214</v>
      </c>
      <c r="B225" s="144"/>
      <c r="C225" s="146"/>
      <c r="D225" s="150" t="str">
        <f t="shared" si="11"/>
        <v/>
      </c>
      <c r="E225" s="143"/>
      <c r="G225" s="71"/>
      <c r="H225" s="64"/>
      <c r="I225"/>
      <c r="J225" s="64"/>
      <c r="K225" s="64"/>
      <c r="L225" s="64"/>
      <c r="M225" s="64"/>
      <c r="N225" s="64"/>
      <c r="O225" s="64"/>
      <c r="P225" s="64"/>
      <c r="Q225" s="64"/>
    </row>
    <row r="226" spans="1:17" s="70" customFormat="1">
      <c r="A226" s="143">
        <v>215</v>
      </c>
      <c r="B226" s="144"/>
      <c r="C226" s="146"/>
      <c r="D226" s="150" t="str">
        <f t="shared" si="11"/>
        <v/>
      </c>
      <c r="E226" s="143"/>
      <c r="G226" s="71"/>
      <c r="H226" s="64"/>
      <c r="I226"/>
      <c r="J226" s="64"/>
      <c r="K226" s="64"/>
      <c r="L226" s="64"/>
      <c r="M226" s="64"/>
      <c r="N226" s="64"/>
      <c r="O226" s="64"/>
      <c r="P226" s="64"/>
      <c r="Q226" s="64"/>
    </row>
    <row r="227" spans="1:17" s="70" customFormat="1">
      <c r="A227" s="143">
        <v>216</v>
      </c>
      <c r="B227" s="144"/>
      <c r="C227" s="146"/>
      <c r="D227" s="150" t="str">
        <f t="shared" si="11"/>
        <v/>
      </c>
      <c r="E227" s="143"/>
      <c r="G227" s="71"/>
      <c r="H227" s="64"/>
      <c r="I227"/>
      <c r="J227" s="64"/>
      <c r="K227" s="64"/>
      <c r="L227" s="64"/>
      <c r="M227" s="64"/>
      <c r="N227" s="64"/>
      <c r="O227" s="64"/>
      <c r="P227" s="64"/>
      <c r="Q227" s="64"/>
    </row>
    <row r="228" spans="1:17" s="70" customFormat="1">
      <c r="A228" s="143">
        <v>217</v>
      </c>
      <c r="B228" s="144"/>
      <c r="C228" s="146"/>
      <c r="D228" s="150" t="str">
        <f t="shared" si="11"/>
        <v/>
      </c>
      <c r="E228" s="143"/>
      <c r="G228" s="71"/>
      <c r="H228" s="64"/>
      <c r="I228"/>
      <c r="J228" s="64"/>
      <c r="K228" s="64"/>
      <c r="L228" s="64"/>
      <c r="M228" s="64"/>
      <c r="N228" s="64"/>
      <c r="O228" s="64"/>
      <c r="P228" s="64"/>
      <c r="Q228" s="64"/>
    </row>
    <row r="229" spans="1:17" s="70" customFormat="1">
      <c r="A229" s="143">
        <v>218</v>
      </c>
      <c r="B229" s="144"/>
      <c r="C229" s="146"/>
      <c r="D229" s="150" t="str">
        <f t="shared" si="11"/>
        <v/>
      </c>
      <c r="E229" s="143"/>
      <c r="G229" s="71"/>
      <c r="H229" s="64"/>
      <c r="I229"/>
      <c r="J229" s="64"/>
      <c r="K229" s="64"/>
      <c r="L229" s="64"/>
      <c r="M229" s="64"/>
      <c r="N229" s="64"/>
      <c r="O229" s="64"/>
      <c r="P229" s="64"/>
      <c r="Q229" s="64"/>
    </row>
    <row r="230" spans="1:17" s="70" customFormat="1">
      <c r="A230" s="143">
        <v>219</v>
      </c>
      <c r="B230" s="144"/>
      <c r="C230" s="146"/>
      <c r="D230" s="150" t="str">
        <f t="shared" si="11"/>
        <v/>
      </c>
      <c r="E230" s="143"/>
      <c r="G230" s="71"/>
      <c r="H230" s="64"/>
      <c r="I230"/>
      <c r="J230" s="64"/>
      <c r="K230" s="64"/>
      <c r="L230" s="64"/>
      <c r="M230" s="64"/>
      <c r="N230" s="64"/>
      <c r="O230" s="64"/>
      <c r="P230" s="64"/>
      <c r="Q230" s="64"/>
    </row>
    <row r="231" spans="1:17" s="70" customFormat="1">
      <c r="A231" s="143">
        <v>220</v>
      </c>
      <c r="B231" s="144"/>
      <c r="C231" s="146"/>
      <c r="D231" s="150" t="str">
        <f t="shared" si="11"/>
        <v/>
      </c>
      <c r="E231" s="143"/>
      <c r="G231" s="71"/>
      <c r="H231" s="64"/>
      <c r="I231"/>
      <c r="J231" s="64"/>
      <c r="K231" s="64"/>
      <c r="L231" s="64"/>
      <c r="M231" s="64"/>
      <c r="N231" s="64"/>
      <c r="O231" s="64"/>
      <c r="P231" s="64"/>
      <c r="Q231" s="64"/>
    </row>
    <row r="232" spans="1:17" s="70" customFormat="1">
      <c r="A232" s="143">
        <v>221</v>
      </c>
      <c r="B232" s="144"/>
      <c r="C232" s="146"/>
      <c r="D232" s="150" t="str">
        <f t="shared" si="11"/>
        <v/>
      </c>
      <c r="E232" s="143"/>
      <c r="G232" s="71"/>
      <c r="H232" s="64"/>
      <c r="I232"/>
      <c r="J232" s="64"/>
      <c r="K232" s="64"/>
      <c r="L232" s="64"/>
      <c r="M232" s="64"/>
      <c r="N232" s="64"/>
      <c r="O232" s="64"/>
      <c r="P232" s="64"/>
      <c r="Q232" s="64"/>
    </row>
    <row r="233" spans="1:17" s="70" customFormat="1">
      <c r="A233" s="143">
        <v>222</v>
      </c>
      <c r="B233" s="144"/>
      <c r="C233" s="146"/>
      <c r="D233" s="150" t="str">
        <f t="shared" si="11"/>
        <v/>
      </c>
      <c r="E233" s="143"/>
      <c r="G233" s="71"/>
      <c r="H233" s="64"/>
      <c r="I233"/>
      <c r="J233" s="64"/>
      <c r="K233" s="64"/>
      <c r="L233" s="64"/>
      <c r="M233" s="64"/>
      <c r="N233" s="64"/>
      <c r="O233" s="64"/>
      <c r="P233" s="64"/>
      <c r="Q233" s="64"/>
    </row>
    <row r="234" spans="1:17" s="70" customFormat="1">
      <c r="A234" s="143">
        <v>223</v>
      </c>
      <c r="B234" s="144"/>
      <c r="C234" s="146"/>
      <c r="D234" s="150" t="str">
        <f t="shared" si="11"/>
        <v/>
      </c>
      <c r="E234" s="143"/>
      <c r="G234" s="71"/>
      <c r="H234" s="64"/>
      <c r="I234"/>
      <c r="J234" s="64"/>
      <c r="K234" s="64"/>
      <c r="L234" s="64"/>
      <c r="M234" s="64"/>
      <c r="N234" s="64"/>
      <c r="O234" s="64"/>
      <c r="P234" s="64"/>
      <c r="Q234" s="64"/>
    </row>
    <row r="235" spans="1:17" s="70" customFormat="1">
      <c r="A235" s="143">
        <v>224</v>
      </c>
      <c r="B235" s="144"/>
      <c r="C235" s="146"/>
      <c r="D235" s="150" t="str">
        <f t="shared" si="11"/>
        <v/>
      </c>
      <c r="E235" s="143"/>
      <c r="G235" s="71"/>
      <c r="H235" s="64"/>
      <c r="I235"/>
      <c r="J235" s="64"/>
      <c r="K235" s="64"/>
      <c r="L235" s="64"/>
      <c r="M235" s="64"/>
      <c r="N235" s="64"/>
      <c r="O235" s="64"/>
      <c r="P235" s="64"/>
      <c r="Q235" s="64"/>
    </row>
    <row r="236" spans="1:17" s="70" customFormat="1">
      <c r="A236" s="143">
        <v>225</v>
      </c>
      <c r="B236" s="144"/>
      <c r="C236" s="146"/>
      <c r="D236" s="150" t="str">
        <f t="shared" si="11"/>
        <v/>
      </c>
      <c r="E236" s="143"/>
      <c r="G236" s="71"/>
      <c r="H236" s="64"/>
      <c r="I236"/>
      <c r="J236" s="64"/>
      <c r="K236" s="64"/>
      <c r="L236" s="64"/>
      <c r="M236" s="64"/>
      <c r="N236" s="64"/>
      <c r="O236" s="64"/>
      <c r="P236" s="64"/>
      <c r="Q236" s="64"/>
    </row>
    <row r="237" spans="1:17" s="70" customFormat="1">
      <c r="A237" s="143">
        <v>226</v>
      </c>
      <c r="B237" s="144"/>
      <c r="C237" s="146"/>
      <c r="D237" s="150" t="str">
        <f t="shared" si="11"/>
        <v/>
      </c>
      <c r="E237" s="143"/>
      <c r="G237" s="71"/>
      <c r="H237" s="64"/>
      <c r="I237"/>
      <c r="J237" s="64"/>
      <c r="K237" s="64"/>
      <c r="L237" s="64"/>
      <c r="M237" s="64"/>
      <c r="N237" s="64"/>
      <c r="O237" s="64"/>
      <c r="P237" s="64"/>
      <c r="Q237" s="64"/>
    </row>
    <row r="238" spans="1:17" s="70" customFormat="1">
      <c r="A238" s="143">
        <v>227</v>
      </c>
      <c r="B238" s="144"/>
      <c r="C238" s="146"/>
      <c r="D238" s="150" t="str">
        <f t="shared" si="11"/>
        <v/>
      </c>
      <c r="E238" s="143"/>
      <c r="G238" s="71"/>
      <c r="H238" s="64"/>
      <c r="I238"/>
      <c r="J238" s="64"/>
      <c r="K238" s="64"/>
      <c r="L238" s="64"/>
      <c r="M238" s="64"/>
      <c r="N238" s="64"/>
      <c r="O238" s="64"/>
      <c r="P238" s="64"/>
      <c r="Q238" s="64"/>
    </row>
    <row r="239" spans="1:17" s="70" customFormat="1">
      <c r="A239" s="143">
        <v>228</v>
      </c>
      <c r="B239" s="144"/>
      <c r="C239" s="146"/>
      <c r="D239" s="150" t="str">
        <f t="shared" si="11"/>
        <v/>
      </c>
      <c r="E239" s="143"/>
      <c r="G239" s="71"/>
      <c r="H239" s="64"/>
      <c r="I239"/>
      <c r="J239" s="64"/>
      <c r="K239" s="64"/>
      <c r="L239" s="64"/>
      <c r="M239" s="64"/>
      <c r="N239" s="64"/>
      <c r="O239" s="64"/>
      <c r="P239" s="64"/>
      <c r="Q239" s="64"/>
    </row>
    <row r="240" spans="1:17" s="70" customFormat="1">
      <c r="A240" s="143">
        <v>229</v>
      </c>
      <c r="B240" s="144"/>
      <c r="C240" s="146"/>
      <c r="D240" s="150" t="str">
        <f t="shared" si="11"/>
        <v/>
      </c>
      <c r="E240" s="143"/>
      <c r="G240" s="71"/>
      <c r="H240" s="64"/>
      <c r="I240"/>
      <c r="J240" s="64"/>
      <c r="K240" s="64"/>
      <c r="L240" s="64"/>
      <c r="M240" s="64"/>
      <c r="N240" s="64"/>
      <c r="O240" s="64"/>
      <c r="P240" s="64"/>
      <c r="Q240" s="64"/>
    </row>
    <row r="241" spans="1:17" s="70" customFormat="1">
      <c r="A241" s="143">
        <v>230</v>
      </c>
      <c r="B241" s="144"/>
      <c r="C241" s="146"/>
      <c r="D241" s="150" t="str">
        <f t="shared" si="11"/>
        <v/>
      </c>
      <c r="E241" s="143"/>
      <c r="G241" s="71"/>
      <c r="H241" s="64"/>
      <c r="I241"/>
      <c r="J241" s="64"/>
      <c r="K241" s="64"/>
      <c r="L241" s="64"/>
      <c r="M241" s="64"/>
      <c r="N241" s="64"/>
      <c r="O241" s="64"/>
      <c r="P241" s="64"/>
      <c r="Q241" s="64"/>
    </row>
    <row r="242" spans="1:17" s="70" customFormat="1">
      <c r="A242" s="143">
        <v>231</v>
      </c>
      <c r="B242" s="144"/>
      <c r="C242" s="146"/>
      <c r="D242" s="150" t="str">
        <f t="shared" si="11"/>
        <v/>
      </c>
      <c r="E242" s="143"/>
      <c r="G242" s="71"/>
      <c r="H242" s="64"/>
      <c r="I242"/>
      <c r="J242" s="64"/>
      <c r="K242" s="64"/>
      <c r="L242" s="64"/>
      <c r="M242" s="64"/>
      <c r="N242" s="64"/>
      <c r="O242" s="64"/>
      <c r="P242" s="64"/>
      <c r="Q242" s="64"/>
    </row>
    <row r="243" spans="1:17" s="70" customFormat="1">
      <c r="A243" s="143">
        <v>232</v>
      </c>
      <c r="B243" s="144"/>
      <c r="C243" s="146"/>
      <c r="D243" s="150" t="str">
        <f t="shared" si="11"/>
        <v/>
      </c>
      <c r="E243" s="143"/>
      <c r="G243" s="71"/>
      <c r="H243" s="64"/>
      <c r="I243"/>
      <c r="J243" s="64"/>
      <c r="K243" s="64"/>
      <c r="L243" s="64"/>
      <c r="M243" s="64"/>
      <c r="N243" s="64"/>
      <c r="O243" s="64"/>
      <c r="P243" s="64"/>
      <c r="Q243" s="64"/>
    </row>
    <row r="244" spans="1:17" s="70" customFormat="1">
      <c r="A244" s="143">
        <v>233</v>
      </c>
      <c r="B244" s="144"/>
      <c r="C244" s="146"/>
      <c r="D244" s="150" t="str">
        <f t="shared" si="11"/>
        <v/>
      </c>
      <c r="E244" s="143"/>
      <c r="G244" s="71"/>
      <c r="H244" s="64"/>
      <c r="I244"/>
      <c r="J244" s="64"/>
      <c r="K244" s="64"/>
      <c r="L244" s="64"/>
      <c r="M244" s="64"/>
      <c r="N244" s="64"/>
      <c r="O244" s="64"/>
      <c r="P244" s="64"/>
      <c r="Q244" s="64"/>
    </row>
    <row r="245" spans="1:17" s="70" customFormat="1">
      <c r="A245" s="143">
        <v>234</v>
      </c>
      <c r="B245" s="144"/>
      <c r="C245" s="146"/>
      <c r="D245" s="150" t="str">
        <f t="shared" si="11"/>
        <v/>
      </c>
      <c r="E245" s="143"/>
      <c r="G245" s="71"/>
      <c r="H245" s="64"/>
      <c r="I245"/>
      <c r="J245" s="64"/>
      <c r="K245" s="64"/>
      <c r="L245" s="64"/>
      <c r="M245" s="64"/>
      <c r="N245" s="64"/>
      <c r="O245" s="64"/>
      <c r="P245" s="64"/>
      <c r="Q245" s="64"/>
    </row>
    <row r="246" spans="1:17" s="70" customFormat="1">
      <c r="A246" s="143">
        <v>235</v>
      </c>
      <c r="B246" s="144"/>
      <c r="C246" s="146"/>
      <c r="D246" s="150" t="str">
        <f t="shared" si="11"/>
        <v/>
      </c>
      <c r="E246" s="143"/>
      <c r="G246" s="71"/>
      <c r="H246" s="64"/>
      <c r="I246"/>
      <c r="J246" s="64"/>
      <c r="K246" s="64"/>
      <c r="L246" s="64"/>
      <c r="M246" s="64"/>
      <c r="N246" s="64"/>
      <c r="O246" s="64"/>
      <c r="P246" s="64"/>
      <c r="Q246" s="64"/>
    </row>
    <row r="247" spans="1:17" s="70" customFormat="1">
      <c r="A247" s="143">
        <v>236</v>
      </c>
      <c r="B247" s="144"/>
      <c r="C247" s="146"/>
      <c r="D247" s="150" t="str">
        <f t="shared" si="11"/>
        <v/>
      </c>
      <c r="E247" s="143"/>
      <c r="G247" s="71"/>
      <c r="H247" s="64"/>
      <c r="I247"/>
      <c r="J247" s="64"/>
      <c r="K247" s="64"/>
      <c r="L247" s="64"/>
      <c r="M247" s="64"/>
      <c r="N247" s="64"/>
      <c r="O247" s="64"/>
      <c r="P247" s="64"/>
      <c r="Q247" s="64"/>
    </row>
    <row r="248" spans="1:17" s="70" customFormat="1">
      <c r="A248" s="143">
        <v>237</v>
      </c>
      <c r="B248" s="144"/>
      <c r="C248" s="146"/>
      <c r="D248" s="150" t="str">
        <f t="shared" si="11"/>
        <v/>
      </c>
      <c r="E248" s="143"/>
      <c r="G248" s="71"/>
      <c r="H248" s="64"/>
      <c r="I248"/>
      <c r="J248" s="64"/>
      <c r="K248" s="64"/>
      <c r="L248" s="64"/>
      <c r="M248" s="64"/>
      <c r="N248" s="64"/>
      <c r="O248" s="64"/>
      <c r="P248" s="64"/>
      <c r="Q248" s="64"/>
    </row>
    <row r="249" spans="1:17" s="70" customFormat="1">
      <c r="A249" s="143">
        <v>238</v>
      </c>
      <c r="B249" s="144"/>
      <c r="C249" s="146"/>
      <c r="D249" s="150" t="str">
        <f t="shared" si="11"/>
        <v/>
      </c>
      <c r="E249" s="143"/>
      <c r="G249" s="71"/>
      <c r="H249" s="64"/>
      <c r="I249"/>
      <c r="J249" s="64"/>
      <c r="K249" s="64"/>
      <c r="L249" s="64"/>
      <c r="M249" s="64"/>
      <c r="N249" s="64"/>
      <c r="O249" s="64"/>
      <c r="P249" s="64"/>
      <c r="Q249" s="64"/>
    </row>
    <row r="250" spans="1:17" s="70" customFormat="1">
      <c r="A250" s="143">
        <v>239</v>
      </c>
      <c r="B250" s="144"/>
      <c r="C250" s="146"/>
      <c r="D250" s="150" t="str">
        <f t="shared" si="11"/>
        <v/>
      </c>
      <c r="E250" s="143"/>
      <c r="G250" s="71"/>
      <c r="H250" s="64"/>
      <c r="I250"/>
      <c r="J250" s="64"/>
      <c r="K250" s="64"/>
      <c r="L250" s="64"/>
      <c r="M250" s="64"/>
      <c r="N250" s="64"/>
      <c r="O250" s="64"/>
      <c r="P250" s="64"/>
      <c r="Q250" s="64"/>
    </row>
    <row r="251" spans="1:17" s="70" customFormat="1">
      <c r="A251" s="143">
        <v>240</v>
      </c>
      <c r="B251" s="144"/>
      <c r="C251" s="146"/>
      <c r="D251" s="150" t="str">
        <f t="shared" si="11"/>
        <v/>
      </c>
      <c r="E251" s="143"/>
      <c r="G251" s="71"/>
      <c r="H251" s="64"/>
      <c r="I251"/>
      <c r="J251" s="64"/>
      <c r="K251" s="64"/>
      <c r="L251" s="64"/>
      <c r="M251" s="64"/>
      <c r="N251" s="64"/>
      <c r="O251" s="64"/>
      <c r="P251" s="64"/>
      <c r="Q251" s="64"/>
    </row>
    <row r="252" spans="1:17" s="70" customFormat="1">
      <c r="A252" s="143">
        <v>241</v>
      </c>
      <c r="B252" s="144"/>
      <c r="C252" s="146"/>
      <c r="D252" s="150" t="str">
        <f t="shared" si="11"/>
        <v/>
      </c>
      <c r="E252" s="143"/>
      <c r="G252" s="71"/>
      <c r="H252" s="64"/>
      <c r="I252"/>
      <c r="J252" s="64"/>
      <c r="K252" s="64"/>
      <c r="L252" s="64"/>
      <c r="M252" s="64"/>
      <c r="N252" s="64"/>
      <c r="O252" s="64"/>
      <c r="P252" s="64"/>
      <c r="Q252" s="64"/>
    </row>
    <row r="253" spans="1:17" s="70" customFormat="1">
      <c r="A253" s="143">
        <v>242</v>
      </c>
      <c r="B253" s="144"/>
      <c r="C253" s="146"/>
      <c r="D253" s="150" t="str">
        <f t="shared" si="11"/>
        <v/>
      </c>
      <c r="E253" s="143"/>
      <c r="G253" s="71"/>
      <c r="H253" s="64"/>
      <c r="I253"/>
      <c r="J253" s="64"/>
      <c r="K253" s="64"/>
      <c r="L253" s="64"/>
      <c r="M253" s="64"/>
      <c r="N253" s="64"/>
      <c r="O253" s="64"/>
      <c r="P253" s="64"/>
      <c r="Q253" s="64"/>
    </row>
    <row r="254" spans="1:17" s="70" customFormat="1">
      <c r="A254" s="143">
        <v>243</v>
      </c>
      <c r="B254" s="144"/>
      <c r="C254" s="146"/>
      <c r="D254" s="150" t="str">
        <f t="shared" si="11"/>
        <v/>
      </c>
      <c r="E254" s="143"/>
      <c r="G254" s="71"/>
      <c r="H254" s="64"/>
      <c r="I254"/>
      <c r="J254" s="64"/>
      <c r="K254" s="64"/>
      <c r="L254" s="64"/>
      <c r="M254" s="64"/>
      <c r="N254" s="64"/>
      <c r="O254" s="64"/>
      <c r="P254" s="64"/>
      <c r="Q254" s="64"/>
    </row>
    <row r="255" spans="1:17" s="70" customFormat="1">
      <c r="A255" s="143">
        <v>244</v>
      </c>
      <c r="B255" s="144"/>
      <c r="C255" s="146"/>
      <c r="D255" s="150" t="str">
        <f t="shared" si="11"/>
        <v/>
      </c>
      <c r="E255" s="143"/>
      <c r="G255" s="71"/>
      <c r="H255" s="64"/>
      <c r="I255"/>
      <c r="J255" s="64"/>
      <c r="K255" s="64"/>
      <c r="L255" s="64"/>
      <c r="M255" s="64"/>
      <c r="N255" s="64"/>
      <c r="O255" s="64"/>
      <c r="P255" s="64"/>
      <c r="Q255" s="64"/>
    </row>
    <row r="256" spans="1:17" s="70" customFormat="1">
      <c r="A256" s="143">
        <v>245</v>
      </c>
      <c r="B256" s="144"/>
      <c r="C256" s="146"/>
      <c r="D256" s="150" t="str">
        <f t="shared" si="11"/>
        <v/>
      </c>
      <c r="E256" s="143"/>
      <c r="G256" s="71"/>
      <c r="H256" s="64"/>
      <c r="I256"/>
      <c r="J256" s="64"/>
      <c r="K256" s="64"/>
      <c r="L256" s="64"/>
      <c r="M256" s="64"/>
      <c r="N256" s="64"/>
      <c r="O256" s="64"/>
      <c r="P256" s="64"/>
      <c r="Q256" s="64"/>
    </row>
    <row r="257" spans="1:17" s="70" customFormat="1">
      <c r="A257" s="143">
        <v>246</v>
      </c>
      <c r="B257" s="144"/>
      <c r="C257" s="146"/>
      <c r="D257" s="150" t="str">
        <f t="shared" si="11"/>
        <v/>
      </c>
      <c r="E257" s="143"/>
      <c r="G257" s="71"/>
      <c r="H257" s="64"/>
      <c r="I257"/>
      <c r="J257" s="64"/>
      <c r="K257" s="64"/>
      <c r="L257" s="64"/>
      <c r="M257" s="64"/>
      <c r="N257" s="64"/>
      <c r="O257" s="64"/>
      <c r="P257" s="64"/>
      <c r="Q257" s="64"/>
    </row>
    <row r="258" spans="1:17" s="70" customFormat="1">
      <c r="A258" s="143">
        <v>247</v>
      </c>
      <c r="B258" s="144"/>
      <c r="C258" s="146"/>
      <c r="D258" s="150" t="str">
        <f t="shared" si="11"/>
        <v/>
      </c>
      <c r="E258" s="143"/>
      <c r="G258" s="71"/>
      <c r="H258" s="64"/>
      <c r="I258"/>
      <c r="J258" s="64"/>
      <c r="K258" s="64"/>
      <c r="L258" s="64"/>
      <c r="M258" s="64"/>
      <c r="N258" s="64"/>
      <c r="O258" s="64"/>
      <c r="P258" s="64"/>
      <c r="Q258" s="64"/>
    </row>
    <row r="259" spans="1:17" s="70" customFormat="1">
      <c r="A259" s="143">
        <v>248</v>
      </c>
      <c r="B259" s="144"/>
      <c r="C259" s="146"/>
      <c r="D259" s="150" t="str">
        <f t="shared" si="11"/>
        <v/>
      </c>
      <c r="E259" s="143"/>
      <c r="G259" s="71"/>
      <c r="H259" s="64"/>
      <c r="I259"/>
      <c r="J259" s="64"/>
      <c r="K259" s="64"/>
      <c r="L259" s="64"/>
      <c r="M259" s="64"/>
      <c r="N259" s="64"/>
      <c r="O259" s="64"/>
      <c r="P259" s="64"/>
      <c r="Q259" s="64"/>
    </row>
    <row r="260" spans="1:17" s="70" customFormat="1">
      <c r="A260" s="143">
        <v>249</v>
      </c>
      <c r="B260" s="144"/>
      <c r="C260" s="146"/>
      <c r="D260" s="150" t="str">
        <f t="shared" si="11"/>
        <v/>
      </c>
      <c r="E260" s="143"/>
      <c r="G260" s="71"/>
      <c r="H260" s="64"/>
      <c r="I260"/>
      <c r="J260" s="64"/>
      <c r="K260" s="64"/>
      <c r="L260" s="64"/>
      <c r="M260" s="64"/>
      <c r="N260" s="64"/>
      <c r="O260" s="64"/>
      <c r="P260" s="64"/>
      <c r="Q260" s="64"/>
    </row>
    <row r="261" spans="1:17" s="70" customFormat="1">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R+Izjq6uTx0xQYnQawgmmuubBzIi6PZaLvkEm9xL43FAEvgfSs3SD/dVx/lNPWi9LNZbRoz8DWIV9pn1Wl1z6A==" saltValue="+kBDphbzleYI4HhDY5oIs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R261"/>
  <sheetViews>
    <sheetView topLeftCell="A4" zoomScaleNormal="100" workbookViewId="0">
      <selection activeCell="C17" sqref="C17"/>
    </sheetView>
  </sheetViews>
  <sheetFormatPr defaultColWidth="9.08984375" defaultRowHeight="15.5"/>
  <cols>
    <col min="1" max="1" width="5.6328125" style="60" customWidth="1"/>
    <col min="2" max="2" width="68.6328125" style="64" customWidth="1"/>
    <col min="3" max="3" width="24.6328125" style="64" customWidth="1"/>
    <col min="4" max="4" width="10.6328125" style="69" customWidth="1"/>
    <col min="5" max="6" width="17.6328125" style="64" customWidth="1"/>
    <col min="7" max="7" width="10.6328125" style="70" hidden="1" customWidth="1"/>
    <col min="8" max="8" width="9.08984375" style="71" hidden="1" customWidth="1"/>
    <col min="9" max="9" width="9.08984375" style="64" hidden="1" customWidth="1"/>
    <col min="10" max="10" width="9.08984375" customWidth="1"/>
    <col min="11" max="19" width="9.08984375" style="64" customWidth="1"/>
    <col min="20" max="16384" width="9.08984375" style="64"/>
  </cols>
  <sheetData>
    <row r="1" spans="1:10" s="60" customFormat="1">
      <c r="A1" s="59" t="s">
        <v>483</v>
      </c>
      <c r="D1" s="61"/>
      <c r="E1" s="63"/>
      <c r="F1" s="50"/>
      <c r="G1" s="62"/>
      <c r="H1" s="289"/>
      <c r="J1"/>
    </row>
    <row r="2" spans="1:10" s="60" customFormat="1">
      <c r="A2" s="151" t="str">
        <f>IF(ISBLANK(facultate), IF(ISBLANK(departament),"","Departament " &amp; departament), "Facultatea " &amp; facultate)</f>
        <v>Facultatea Arhitectură și Urbanism</v>
      </c>
      <c r="D2" s="61"/>
      <c r="E2" s="63"/>
      <c r="F2" s="50"/>
      <c r="G2" s="62"/>
      <c r="H2" s="289"/>
      <c r="J2"/>
    </row>
    <row r="3" spans="1:10" s="60" customFormat="1">
      <c r="A3" s="151" t="str">
        <f>IF(ISBLANK(departament),"","Departamentul " &amp; departament)</f>
        <v>Departamentul Arhitectură</v>
      </c>
      <c r="D3" s="61"/>
      <c r="E3" s="63"/>
      <c r="F3" s="50"/>
      <c r="G3" s="62"/>
      <c r="H3" s="289"/>
      <c r="J3"/>
    </row>
    <row r="4" spans="1:10">
      <c r="A4" s="554" t="s">
        <v>838</v>
      </c>
      <c r="B4" s="554"/>
      <c r="C4" s="554"/>
      <c r="D4" s="554"/>
      <c r="E4" s="554"/>
      <c r="F4" s="554"/>
      <c r="G4" s="554"/>
      <c r="H4" s="554"/>
    </row>
    <row r="5" spans="1:10" ht="51.75" customHeight="1">
      <c r="A5" s="560" t="s">
        <v>902</v>
      </c>
      <c r="B5" s="560"/>
      <c r="C5" s="560"/>
      <c r="D5" s="560"/>
      <c r="E5" s="560"/>
      <c r="F5" s="422"/>
      <c r="G5" s="226"/>
    </row>
    <row r="6" spans="1:10" ht="13.5" customHeight="1">
      <c r="D6" s="64"/>
      <c r="E6" s="347" t="str">
        <f>CONCATENATE(functie," ",nume_candidat)</f>
        <v>Șef de lucrări Cristina-Maria POVIAN</v>
      </c>
      <c r="F6" s="347" t="str">
        <f>CONCATENATE(functie," ",nume_candidat)</f>
        <v>Șef de lucrări Cristina-Maria POVIAN</v>
      </c>
    </row>
    <row r="7" spans="1:10" ht="18.75" customHeight="1">
      <c r="A7" s="552" t="s">
        <v>338</v>
      </c>
      <c r="B7" s="552" t="s">
        <v>903</v>
      </c>
      <c r="C7" s="552" t="s">
        <v>901</v>
      </c>
      <c r="D7" s="562" t="s">
        <v>2</v>
      </c>
      <c r="E7" s="552" t="s">
        <v>544</v>
      </c>
      <c r="F7" s="562" t="s">
        <v>1106</v>
      </c>
      <c r="G7" s="552" t="s">
        <v>4</v>
      </c>
      <c r="H7" s="573" t="s">
        <v>541</v>
      </c>
      <c r="I7" s="559" t="s">
        <v>551</v>
      </c>
    </row>
    <row r="8" spans="1:10" ht="18.75" customHeight="1">
      <c r="A8" s="569"/>
      <c r="B8" s="569"/>
      <c r="C8" s="569"/>
      <c r="D8" s="563"/>
      <c r="E8" s="569"/>
      <c r="F8" s="563"/>
      <c r="G8" s="569"/>
      <c r="H8" s="574"/>
      <c r="I8" s="559"/>
    </row>
    <row r="9" spans="1:10" ht="18.75" customHeight="1">
      <c r="A9" s="569"/>
      <c r="B9" s="569"/>
      <c r="C9" s="569"/>
      <c r="D9" s="563"/>
      <c r="E9" s="553"/>
      <c r="F9" s="563"/>
      <c r="G9" s="553"/>
      <c r="H9" s="574"/>
      <c r="I9" s="559"/>
    </row>
    <row r="10" spans="1:10" ht="18.75" customHeight="1">
      <c r="A10" s="553"/>
      <c r="B10" s="553"/>
      <c r="C10" s="553"/>
      <c r="D10" s="564"/>
      <c r="E10" s="300" t="str">
        <f>CONCATENATE("ultimii ",durata_evaluare," ani")</f>
        <v>ultimii 5 ani</v>
      </c>
      <c r="F10" s="564"/>
      <c r="G10" s="300" t="str">
        <f>CONCATENATE("ultimii                                  ",durata_evaluare," ani")</f>
        <v>ultimii                                  5 ani</v>
      </c>
      <c r="H10" s="575"/>
      <c r="I10" s="559"/>
    </row>
    <row r="11" spans="1:10">
      <c r="A11" s="88"/>
      <c r="B11" s="65"/>
      <c r="C11" s="65"/>
      <c r="D11" s="30"/>
      <c r="E11" s="344">
        <f>SUMIF(E12:E1012,"&gt;0")</f>
        <v>0</v>
      </c>
      <c r="F11" s="434"/>
      <c r="G11" s="75">
        <f>SUMIF(G12:G1110,"&gt;0")</f>
        <v>0</v>
      </c>
      <c r="H11" s="298"/>
    </row>
    <row r="12" spans="1:10">
      <c r="A12" s="37">
        <v>1</v>
      </c>
      <c r="B12" s="7"/>
      <c r="C12" s="192"/>
      <c r="D12" s="505"/>
      <c r="E12" s="345" t="str">
        <f t="shared" ref="E12:E75" si="0">IF(OR($B12="",,$D12&lt;an_initial,$D12&gt;an_final),"",C12/100)</f>
        <v/>
      </c>
      <c r="F12" s="37"/>
      <c r="G12" s="76" t="str">
        <f t="shared" ref="G12:G43" si="1">IF(OR($B12="",,$D12="",$D12&gt;an_final),"",IF($D12&gt;=an_initial,1,""))</f>
        <v/>
      </c>
      <c r="H12" s="72" t="b">
        <f t="shared" ref="H12:H75" si="2">IF(nume_candidat="",FALSE,ISNUMBER(SEARCH(nume_candidat,$B12)))</f>
        <v>0</v>
      </c>
      <c r="I12" s="73">
        <f t="shared" ref="I12:I43" si="3">LEN(B12)-LEN(SUBSTITUTE(B12,",",""))+1</f>
        <v>1</v>
      </c>
    </row>
    <row r="13" spans="1:10">
      <c r="A13" s="37">
        <v>2</v>
      </c>
      <c r="B13" s="7"/>
      <c r="C13" s="192"/>
      <c r="D13" s="505"/>
      <c r="E13" s="345" t="str">
        <f t="shared" si="0"/>
        <v/>
      </c>
      <c r="F13" s="37"/>
      <c r="G13" s="76" t="str">
        <f t="shared" si="1"/>
        <v/>
      </c>
      <c r="H13" s="72" t="b">
        <f t="shared" si="2"/>
        <v>0</v>
      </c>
      <c r="I13" s="73">
        <f t="shared" si="3"/>
        <v>1</v>
      </c>
    </row>
    <row r="14" spans="1:10">
      <c r="A14" s="37">
        <v>3</v>
      </c>
      <c r="B14" s="7"/>
      <c r="C14" s="192"/>
      <c r="D14" s="505"/>
      <c r="E14" s="345" t="str">
        <f t="shared" si="0"/>
        <v/>
      </c>
      <c r="F14" s="37"/>
      <c r="G14" s="76" t="str">
        <f t="shared" si="1"/>
        <v/>
      </c>
      <c r="H14" s="72" t="b">
        <f t="shared" si="2"/>
        <v>0</v>
      </c>
      <c r="I14" s="73">
        <f t="shared" si="3"/>
        <v>1</v>
      </c>
    </row>
    <row r="15" spans="1:10">
      <c r="A15" s="37">
        <v>4</v>
      </c>
      <c r="B15" s="6"/>
      <c r="C15" s="193"/>
      <c r="D15" s="216"/>
      <c r="E15" s="345" t="str">
        <f t="shared" si="0"/>
        <v/>
      </c>
      <c r="F15" s="37"/>
      <c r="G15" s="76" t="str">
        <f t="shared" si="1"/>
        <v/>
      </c>
      <c r="H15" s="72" t="b">
        <f t="shared" si="2"/>
        <v>0</v>
      </c>
      <c r="I15" s="73">
        <f t="shared" si="3"/>
        <v>1</v>
      </c>
    </row>
    <row r="16" spans="1:10">
      <c r="A16" s="37">
        <v>5</v>
      </c>
      <c r="B16" s="6"/>
      <c r="C16" s="193"/>
      <c r="D16" s="216"/>
      <c r="E16" s="345" t="str">
        <f t="shared" si="0"/>
        <v/>
      </c>
      <c r="F16" s="37"/>
      <c r="G16" s="76" t="str">
        <f t="shared" si="1"/>
        <v/>
      </c>
      <c r="H16" s="72" t="b">
        <f t="shared" si="2"/>
        <v>0</v>
      </c>
      <c r="I16" s="73">
        <f t="shared" si="3"/>
        <v>1</v>
      </c>
    </row>
    <row r="17" spans="1:9">
      <c r="A17" s="37">
        <v>6</v>
      </c>
      <c r="B17" s="6"/>
      <c r="C17" s="193"/>
      <c r="D17" s="216"/>
      <c r="E17" s="345" t="str">
        <f t="shared" si="0"/>
        <v/>
      </c>
      <c r="F17" s="37"/>
      <c r="G17" s="76" t="str">
        <f t="shared" si="1"/>
        <v/>
      </c>
      <c r="H17" s="72" t="b">
        <f t="shared" si="2"/>
        <v>0</v>
      </c>
      <c r="I17" s="73">
        <f t="shared" si="3"/>
        <v>1</v>
      </c>
    </row>
    <row r="18" spans="1:9">
      <c r="A18" s="37">
        <v>7</v>
      </c>
      <c r="B18" s="6"/>
      <c r="C18" s="193"/>
      <c r="D18" s="216"/>
      <c r="E18" s="345" t="str">
        <f t="shared" si="0"/>
        <v/>
      </c>
      <c r="F18" s="37"/>
      <c r="G18" s="76" t="str">
        <f t="shared" si="1"/>
        <v/>
      </c>
      <c r="H18" s="72" t="b">
        <f t="shared" si="2"/>
        <v>0</v>
      </c>
      <c r="I18" s="73">
        <f t="shared" si="3"/>
        <v>1</v>
      </c>
    </row>
    <row r="19" spans="1:9">
      <c r="A19" s="37">
        <v>8</v>
      </c>
      <c r="B19" s="6"/>
      <c r="C19" s="193"/>
      <c r="D19" s="216"/>
      <c r="E19" s="345" t="str">
        <f t="shared" si="0"/>
        <v/>
      </c>
      <c r="F19" s="37"/>
      <c r="G19" s="76" t="str">
        <f t="shared" si="1"/>
        <v/>
      </c>
      <c r="H19" s="72" t="b">
        <f t="shared" si="2"/>
        <v>0</v>
      </c>
      <c r="I19" s="73">
        <f t="shared" si="3"/>
        <v>1</v>
      </c>
    </row>
    <row r="20" spans="1:9">
      <c r="A20" s="37">
        <v>9</v>
      </c>
      <c r="B20" s="6"/>
      <c r="C20" s="193"/>
      <c r="D20" s="216"/>
      <c r="E20" s="345" t="str">
        <f t="shared" si="0"/>
        <v/>
      </c>
      <c r="F20" s="37"/>
      <c r="G20" s="76" t="str">
        <f t="shared" si="1"/>
        <v/>
      </c>
      <c r="H20" s="72" t="b">
        <f t="shared" si="2"/>
        <v>0</v>
      </c>
      <c r="I20" s="73">
        <f t="shared" si="3"/>
        <v>1</v>
      </c>
    </row>
    <row r="21" spans="1:9">
      <c r="A21" s="37">
        <v>10</v>
      </c>
      <c r="B21" s="6"/>
      <c r="C21" s="193"/>
      <c r="D21" s="216"/>
      <c r="E21" s="345" t="str">
        <f t="shared" si="0"/>
        <v/>
      </c>
      <c r="F21" s="37"/>
      <c r="G21" s="76" t="str">
        <f t="shared" si="1"/>
        <v/>
      </c>
      <c r="H21" s="72" t="b">
        <f t="shared" si="2"/>
        <v>0</v>
      </c>
      <c r="I21" s="73">
        <f t="shared" si="3"/>
        <v>1</v>
      </c>
    </row>
    <row r="22" spans="1:9">
      <c r="A22" s="37">
        <v>11</v>
      </c>
      <c r="B22" s="6"/>
      <c r="C22" s="193"/>
      <c r="D22" s="216"/>
      <c r="E22" s="345" t="str">
        <f t="shared" si="0"/>
        <v/>
      </c>
      <c r="F22" s="37"/>
      <c r="G22" s="76" t="str">
        <f t="shared" si="1"/>
        <v/>
      </c>
      <c r="H22" s="72" t="b">
        <f t="shared" si="2"/>
        <v>0</v>
      </c>
      <c r="I22" s="73">
        <f t="shared" si="3"/>
        <v>1</v>
      </c>
    </row>
    <row r="23" spans="1:9">
      <c r="A23" s="37">
        <v>12</v>
      </c>
      <c r="B23" s="6"/>
      <c r="C23" s="193"/>
      <c r="D23" s="216"/>
      <c r="E23" s="345" t="str">
        <f t="shared" si="0"/>
        <v/>
      </c>
      <c r="F23" s="37"/>
      <c r="G23" s="76" t="str">
        <f t="shared" si="1"/>
        <v/>
      </c>
      <c r="H23" s="72" t="b">
        <f t="shared" si="2"/>
        <v>0</v>
      </c>
      <c r="I23" s="73">
        <f t="shared" si="3"/>
        <v>1</v>
      </c>
    </row>
    <row r="24" spans="1:9">
      <c r="A24" s="37">
        <v>13</v>
      </c>
      <c r="B24" s="6"/>
      <c r="C24" s="193"/>
      <c r="D24" s="216"/>
      <c r="E24" s="345" t="str">
        <f t="shared" si="0"/>
        <v/>
      </c>
      <c r="F24" s="37"/>
      <c r="G24" s="76" t="str">
        <f t="shared" si="1"/>
        <v/>
      </c>
      <c r="H24" s="72" t="b">
        <f t="shared" si="2"/>
        <v>0</v>
      </c>
      <c r="I24" s="73">
        <f t="shared" si="3"/>
        <v>1</v>
      </c>
    </row>
    <row r="25" spans="1:9">
      <c r="A25" s="37">
        <v>14</v>
      </c>
      <c r="B25" s="6"/>
      <c r="C25" s="193"/>
      <c r="D25" s="216"/>
      <c r="E25" s="345" t="str">
        <f t="shared" si="0"/>
        <v/>
      </c>
      <c r="F25" s="37"/>
      <c r="G25" s="76" t="str">
        <f t="shared" si="1"/>
        <v/>
      </c>
      <c r="H25" s="72" t="b">
        <f t="shared" si="2"/>
        <v>0</v>
      </c>
      <c r="I25" s="73">
        <f t="shared" si="3"/>
        <v>1</v>
      </c>
    </row>
    <row r="26" spans="1:9">
      <c r="A26" s="37">
        <v>15</v>
      </c>
      <c r="B26" s="6"/>
      <c r="C26" s="193"/>
      <c r="D26" s="216"/>
      <c r="E26" s="345" t="str">
        <f t="shared" si="0"/>
        <v/>
      </c>
      <c r="F26" s="37"/>
      <c r="G26" s="76" t="str">
        <f t="shared" si="1"/>
        <v/>
      </c>
      <c r="H26" s="72" t="b">
        <f t="shared" si="2"/>
        <v>0</v>
      </c>
      <c r="I26" s="73">
        <f t="shared" si="3"/>
        <v>1</v>
      </c>
    </row>
    <row r="27" spans="1:9">
      <c r="A27" s="37">
        <v>16</v>
      </c>
      <c r="B27" s="6"/>
      <c r="C27" s="193"/>
      <c r="D27" s="216"/>
      <c r="E27" s="345" t="str">
        <f t="shared" si="0"/>
        <v/>
      </c>
      <c r="F27" s="37"/>
      <c r="G27" s="76" t="str">
        <f t="shared" si="1"/>
        <v/>
      </c>
      <c r="H27" s="72" t="b">
        <f t="shared" si="2"/>
        <v>0</v>
      </c>
      <c r="I27" s="73">
        <f t="shared" si="3"/>
        <v>1</v>
      </c>
    </row>
    <row r="28" spans="1:9">
      <c r="A28" s="37">
        <v>17</v>
      </c>
      <c r="B28" s="6"/>
      <c r="C28" s="193"/>
      <c r="D28" s="216"/>
      <c r="E28" s="345" t="str">
        <f t="shared" si="0"/>
        <v/>
      </c>
      <c r="F28" s="37"/>
      <c r="G28" s="76" t="str">
        <f t="shared" si="1"/>
        <v/>
      </c>
      <c r="H28" s="72" t="b">
        <f t="shared" si="2"/>
        <v>0</v>
      </c>
      <c r="I28" s="73">
        <f t="shared" si="3"/>
        <v>1</v>
      </c>
    </row>
    <row r="29" spans="1:9">
      <c r="A29" s="37">
        <v>18</v>
      </c>
      <c r="B29" s="6"/>
      <c r="C29" s="193"/>
      <c r="D29" s="216"/>
      <c r="E29" s="345" t="str">
        <f t="shared" si="0"/>
        <v/>
      </c>
      <c r="F29" s="37"/>
      <c r="G29" s="76" t="str">
        <f t="shared" si="1"/>
        <v/>
      </c>
      <c r="H29" s="72" t="b">
        <f t="shared" si="2"/>
        <v>0</v>
      </c>
      <c r="I29" s="73">
        <f t="shared" si="3"/>
        <v>1</v>
      </c>
    </row>
    <row r="30" spans="1:9">
      <c r="A30" s="37">
        <v>19</v>
      </c>
      <c r="B30" s="6"/>
      <c r="C30" s="193"/>
      <c r="D30" s="216"/>
      <c r="E30" s="345" t="str">
        <f t="shared" si="0"/>
        <v/>
      </c>
      <c r="F30" s="37"/>
      <c r="G30" s="76" t="str">
        <f t="shared" si="1"/>
        <v/>
      </c>
      <c r="H30" s="72" t="b">
        <f t="shared" si="2"/>
        <v>0</v>
      </c>
      <c r="I30" s="73">
        <f t="shared" si="3"/>
        <v>1</v>
      </c>
    </row>
    <row r="31" spans="1:9">
      <c r="A31" s="37">
        <v>20</v>
      </c>
      <c r="B31" s="6"/>
      <c r="C31" s="193"/>
      <c r="D31" s="216"/>
      <c r="E31" s="345" t="str">
        <f t="shared" si="0"/>
        <v/>
      </c>
      <c r="F31" s="37"/>
      <c r="G31" s="76" t="str">
        <f t="shared" si="1"/>
        <v/>
      </c>
      <c r="H31" s="72" t="b">
        <f t="shared" si="2"/>
        <v>0</v>
      </c>
      <c r="I31" s="73">
        <f t="shared" si="3"/>
        <v>1</v>
      </c>
    </row>
    <row r="32" spans="1:9">
      <c r="A32" s="37">
        <v>21</v>
      </c>
      <c r="B32" s="6"/>
      <c r="C32" s="193"/>
      <c r="D32" s="216"/>
      <c r="E32" s="345" t="str">
        <f t="shared" si="0"/>
        <v/>
      </c>
      <c r="F32" s="37"/>
      <c r="G32" s="76" t="str">
        <f t="shared" si="1"/>
        <v/>
      </c>
      <c r="H32" s="72" t="b">
        <f t="shared" si="2"/>
        <v>0</v>
      </c>
      <c r="I32" s="73">
        <f t="shared" si="3"/>
        <v>1</v>
      </c>
    </row>
    <row r="33" spans="1:9">
      <c r="A33" s="37">
        <v>22</v>
      </c>
      <c r="B33" s="6"/>
      <c r="C33" s="193"/>
      <c r="D33" s="216"/>
      <c r="E33" s="345" t="str">
        <f t="shared" si="0"/>
        <v/>
      </c>
      <c r="F33" s="37"/>
      <c r="G33" s="76" t="str">
        <f t="shared" si="1"/>
        <v/>
      </c>
      <c r="H33" s="72" t="b">
        <f t="shared" si="2"/>
        <v>0</v>
      </c>
      <c r="I33" s="73">
        <f t="shared" si="3"/>
        <v>1</v>
      </c>
    </row>
    <row r="34" spans="1:9">
      <c r="A34" s="37">
        <v>23</v>
      </c>
      <c r="B34" s="6"/>
      <c r="C34" s="193"/>
      <c r="D34" s="216"/>
      <c r="E34" s="345" t="str">
        <f t="shared" si="0"/>
        <v/>
      </c>
      <c r="F34" s="37"/>
      <c r="G34" s="76" t="str">
        <f t="shared" si="1"/>
        <v/>
      </c>
      <c r="H34" s="72" t="b">
        <f t="shared" si="2"/>
        <v>0</v>
      </c>
      <c r="I34" s="73">
        <f t="shared" si="3"/>
        <v>1</v>
      </c>
    </row>
    <row r="35" spans="1:9">
      <c r="A35" s="37">
        <v>24</v>
      </c>
      <c r="B35" s="6"/>
      <c r="C35" s="193"/>
      <c r="D35" s="216"/>
      <c r="E35" s="345" t="str">
        <f t="shared" si="0"/>
        <v/>
      </c>
      <c r="F35" s="37"/>
      <c r="G35" s="76" t="str">
        <f t="shared" si="1"/>
        <v/>
      </c>
      <c r="H35" s="72" t="b">
        <f t="shared" si="2"/>
        <v>0</v>
      </c>
      <c r="I35" s="73">
        <f t="shared" si="3"/>
        <v>1</v>
      </c>
    </row>
    <row r="36" spans="1:9">
      <c r="A36" s="37">
        <v>25</v>
      </c>
      <c r="B36" s="6"/>
      <c r="C36" s="193"/>
      <c r="D36" s="216"/>
      <c r="E36" s="345" t="str">
        <f t="shared" si="0"/>
        <v/>
      </c>
      <c r="F36" s="37"/>
      <c r="G36" s="76" t="str">
        <f t="shared" si="1"/>
        <v/>
      </c>
      <c r="H36" s="72" t="b">
        <f t="shared" si="2"/>
        <v>0</v>
      </c>
      <c r="I36" s="73">
        <f t="shared" si="3"/>
        <v>1</v>
      </c>
    </row>
    <row r="37" spans="1:9">
      <c r="A37" s="37">
        <v>26</v>
      </c>
      <c r="B37" s="6"/>
      <c r="C37" s="193"/>
      <c r="D37" s="216"/>
      <c r="E37" s="345" t="str">
        <f t="shared" si="0"/>
        <v/>
      </c>
      <c r="F37" s="37"/>
      <c r="G37" s="76" t="str">
        <f t="shared" si="1"/>
        <v/>
      </c>
      <c r="H37" s="72" t="b">
        <f t="shared" si="2"/>
        <v>0</v>
      </c>
      <c r="I37" s="73">
        <f t="shared" si="3"/>
        <v>1</v>
      </c>
    </row>
    <row r="38" spans="1:9">
      <c r="A38" s="37">
        <v>27</v>
      </c>
      <c r="B38" s="6"/>
      <c r="C38" s="193"/>
      <c r="D38" s="216"/>
      <c r="E38" s="345" t="str">
        <f t="shared" si="0"/>
        <v/>
      </c>
      <c r="F38" s="37"/>
      <c r="G38" s="76" t="str">
        <f t="shared" si="1"/>
        <v/>
      </c>
      <c r="H38" s="72" t="b">
        <f t="shared" si="2"/>
        <v>0</v>
      </c>
      <c r="I38" s="73">
        <f t="shared" si="3"/>
        <v>1</v>
      </c>
    </row>
    <row r="39" spans="1:9">
      <c r="A39" s="37">
        <v>28</v>
      </c>
      <c r="B39" s="6"/>
      <c r="C39" s="193"/>
      <c r="D39" s="216"/>
      <c r="E39" s="345" t="str">
        <f t="shared" si="0"/>
        <v/>
      </c>
      <c r="F39" s="37"/>
      <c r="G39" s="76" t="str">
        <f t="shared" si="1"/>
        <v/>
      </c>
      <c r="H39" s="72" t="b">
        <f t="shared" si="2"/>
        <v>0</v>
      </c>
      <c r="I39" s="73">
        <f t="shared" si="3"/>
        <v>1</v>
      </c>
    </row>
    <row r="40" spans="1:9">
      <c r="A40" s="37">
        <v>29</v>
      </c>
      <c r="B40" s="6"/>
      <c r="C40" s="193"/>
      <c r="D40" s="216"/>
      <c r="E40" s="345" t="str">
        <f t="shared" si="0"/>
        <v/>
      </c>
      <c r="F40" s="37"/>
      <c r="G40" s="76" t="str">
        <f t="shared" si="1"/>
        <v/>
      </c>
      <c r="H40" s="72" t="b">
        <f t="shared" si="2"/>
        <v>0</v>
      </c>
      <c r="I40" s="73">
        <f t="shared" si="3"/>
        <v>1</v>
      </c>
    </row>
    <row r="41" spans="1:9">
      <c r="A41" s="37">
        <v>30</v>
      </c>
      <c r="B41" s="6"/>
      <c r="C41" s="193"/>
      <c r="D41" s="216"/>
      <c r="E41" s="345" t="str">
        <f t="shared" si="0"/>
        <v/>
      </c>
      <c r="F41" s="37"/>
      <c r="G41" s="76" t="str">
        <f t="shared" si="1"/>
        <v/>
      </c>
      <c r="H41" s="72" t="b">
        <f t="shared" si="2"/>
        <v>0</v>
      </c>
      <c r="I41" s="73">
        <f t="shared" si="3"/>
        <v>1</v>
      </c>
    </row>
    <row r="42" spans="1:9">
      <c r="A42" s="37">
        <v>31</v>
      </c>
      <c r="B42" s="6"/>
      <c r="C42" s="193"/>
      <c r="D42" s="216"/>
      <c r="E42" s="345" t="str">
        <f t="shared" si="0"/>
        <v/>
      </c>
      <c r="F42" s="37"/>
      <c r="G42" s="76" t="str">
        <f t="shared" si="1"/>
        <v/>
      </c>
      <c r="H42" s="72" t="b">
        <f t="shared" si="2"/>
        <v>0</v>
      </c>
      <c r="I42" s="73">
        <f t="shared" si="3"/>
        <v>1</v>
      </c>
    </row>
    <row r="43" spans="1:9">
      <c r="A43" s="37">
        <v>32</v>
      </c>
      <c r="B43" s="6"/>
      <c r="C43" s="193"/>
      <c r="D43" s="216"/>
      <c r="E43" s="345" t="str">
        <f t="shared" si="0"/>
        <v/>
      </c>
      <c r="F43" s="37"/>
      <c r="G43" s="76" t="str">
        <f t="shared" si="1"/>
        <v/>
      </c>
      <c r="H43" s="72" t="b">
        <f t="shared" si="2"/>
        <v>0</v>
      </c>
      <c r="I43" s="73">
        <f t="shared" si="3"/>
        <v>1</v>
      </c>
    </row>
    <row r="44" spans="1:9">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c r="A45" s="37">
        <v>34</v>
      </c>
      <c r="B45" s="6"/>
      <c r="C45" s="193"/>
      <c r="D45" s="216"/>
      <c r="E45" s="345" t="str">
        <f t="shared" si="0"/>
        <v/>
      </c>
      <c r="F45" s="37"/>
      <c r="G45" s="76" t="str">
        <f t="shared" si="4"/>
        <v/>
      </c>
      <c r="H45" s="72" t="b">
        <f t="shared" si="2"/>
        <v>0</v>
      </c>
      <c r="I45" s="73">
        <f t="shared" si="5"/>
        <v>1</v>
      </c>
    </row>
    <row r="46" spans="1:9">
      <c r="A46" s="37">
        <v>35</v>
      </c>
      <c r="B46" s="6"/>
      <c r="C46" s="193"/>
      <c r="D46" s="216"/>
      <c r="E46" s="345" t="str">
        <f t="shared" si="0"/>
        <v/>
      </c>
      <c r="F46" s="37"/>
      <c r="G46" s="76" t="str">
        <f t="shared" si="4"/>
        <v/>
      </c>
      <c r="H46" s="72" t="b">
        <f t="shared" si="2"/>
        <v>0</v>
      </c>
      <c r="I46" s="73">
        <f t="shared" si="5"/>
        <v>1</v>
      </c>
    </row>
    <row r="47" spans="1:9">
      <c r="A47" s="37">
        <v>36</v>
      </c>
      <c r="B47" s="6"/>
      <c r="C47" s="193"/>
      <c r="D47" s="216"/>
      <c r="E47" s="345" t="str">
        <f t="shared" si="0"/>
        <v/>
      </c>
      <c r="F47" s="37"/>
      <c r="G47" s="76" t="str">
        <f t="shared" si="4"/>
        <v/>
      </c>
      <c r="H47" s="72" t="b">
        <f t="shared" si="2"/>
        <v>0</v>
      </c>
      <c r="I47" s="73">
        <f t="shared" si="5"/>
        <v>1</v>
      </c>
    </row>
    <row r="48" spans="1:9">
      <c r="A48" s="37">
        <v>37</v>
      </c>
      <c r="B48" s="6"/>
      <c r="C48" s="193"/>
      <c r="D48" s="216"/>
      <c r="E48" s="345" t="str">
        <f t="shared" si="0"/>
        <v/>
      </c>
      <c r="F48" s="37"/>
      <c r="G48" s="76" t="str">
        <f t="shared" si="4"/>
        <v/>
      </c>
      <c r="H48" s="72" t="b">
        <f t="shared" si="2"/>
        <v>0</v>
      </c>
      <c r="I48" s="73">
        <f t="shared" si="5"/>
        <v>1</v>
      </c>
    </row>
    <row r="49" spans="1:9">
      <c r="A49" s="37">
        <v>38</v>
      </c>
      <c r="B49" s="6"/>
      <c r="C49" s="193"/>
      <c r="D49" s="216"/>
      <c r="E49" s="345" t="str">
        <f t="shared" si="0"/>
        <v/>
      </c>
      <c r="F49" s="37"/>
      <c r="G49" s="76" t="str">
        <f t="shared" si="4"/>
        <v/>
      </c>
      <c r="H49" s="72" t="b">
        <f t="shared" si="2"/>
        <v>0</v>
      </c>
      <c r="I49" s="73">
        <f t="shared" si="5"/>
        <v>1</v>
      </c>
    </row>
    <row r="50" spans="1:9">
      <c r="A50" s="37">
        <v>39</v>
      </c>
      <c r="B50" s="6"/>
      <c r="C50" s="193"/>
      <c r="D50" s="216"/>
      <c r="E50" s="345" t="str">
        <f t="shared" si="0"/>
        <v/>
      </c>
      <c r="F50" s="37"/>
      <c r="G50" s="76" t="str">
        <f t="shared" si="4"/>
        <v/>
      </c>
      <c r="H50" s="72" t="b">
        <f t="shared" si="2"/>
        <v>0</v>
      </c>
      <c r="I50" s="73">
        <f t="shared" si="5"/>
        <v>1</v>
      </c>
    </row>
    <row r="51" spans="1:9">
      <c r="A51" s="37">
        <v>40</v>
      </c>
      <c r="B51" s="6"/>
      <c r="C51" s="193"/>
      <c r="D51" s="216"/>
      <c r="E51" s="345" t="str">
        <f t="shared" si="0"/>
        <v/>
      </c>
      <c r="F51" s="37"/>
      <c r="G51" s="76" t="str">
        <f t="shared" si="4"/>
        <v/>
      </c>
      <c r="H51" s="72" t="b">
        <f t="shared" si="2"/>
        <v>0</v>
      </c>
      <c r="I51" s="73">
        <f t="shared" si="5"/>
        <v>1</v>
      </c>
    </row>
    <row r="52" spans="1:9">
      <c r="A52" s="37">
        <v>41</v>
      </c>
      <c r="B52" s="6"/>
      <c r="C52" s="193"/>
      <c r="D52" s="216"/>
      <c r="E52" s="345" t="str">
        <f t="shared" si="0"/>
        <v/>
      </c>
      <c r="F52" s="37"/>
      <c r="G52" s="76" t="str">
        <f t="shared" si="4"/>
        <v/>
      </c>
      <c r="H52" s="72" t="b">
        <f t="shared" si="2"/>
        <v>0</v>
      </c>
      <c r="I52" s="73">
        <f t="shared" si="5"/>
        <v>1</v>
      </c>
    </row>
    <row r="53" spans="1:9">
      <c r="A53" s="37">
        <v>42</v>
      </c>
      <c r="B53" s="6"/>
      <c r="C53" s="193"/>
      <c r="D53" s="216"/>
      <c r="E53" s="345" t="str">
        <f t="shared" si="0"/>
        <v/>
      </c>
      <c r="F53" s="37"/>
      <c r="G53" s="76" t="str">
        <f t="shared" si="4"/>
        <v/>
      </c>
      <c r="H53" s="72" t="b">
        <f t="shared" si="2"/>
        <v>0</v>
      </c>
      <c r="I53" s="73">
        <f t="shared" si="5"/>
        <v>1</v>
      </c>
    </row>
    <row r="54" spans="1:9">
      <c r="A54" s="37">
        <v>43</v>
      </c>
      <c r="B54" s="6"/>
      <c r="C54" s="193"/>
      <c r="D54" s="216"/>
      <c r="E54" s="345" t="str">
        <f t="shared" si="0"/>
        <v/>
      </c>
      <c r="F54" s="37"/>
      <c r="G54" s="76" t="str">
        <f t="shared" si="4"/>
        <v/>
      </c>
      <c r="H54" s="72" t="b">
        <f t="shared" si="2"/>
        <v>0</v>
      </c>
      <c r="I54" s="73">
        <f t="shared" si="5"/>
        <v>1</v>
      </c>
    </row>
    <row r="55" spans="1:9">
      <c r="A55" s="37">
        <v>44</v>
      </c>
      <c r="B55" s="6"/>
      <c r="C55" s="193"/>
      <c r="D55" s="216"/>
      <c r="E55" s="345" t="str">
        <f t="shared" si="0"/>
        <v/>
      </c>
      <c r="F55" s="37"/>
      <c r="G55" s="76" t="str">
        <f t="shared" si="4"/>
        <v/>
      </c>
      <c r="H55" s="72" t="b">
        <f t="shared" si="2"/>
        <v>0</v>
      </c>
      <c r="I55" s="73">
        <f t="shared" si="5"/>
        <v>1</v>
      </c>
    </row>
    <row r="56" spans="1:9">
      <c r="A56" s="37">
        <v>45</v>
      </c>
      <c r="B56" s="6"/>
      <c r="C56" s="193"/>
      <c r="D56" s="216"/>
      <c r="E56" s="345" t="str">
        <f t="shared" si="0"/>
        <v/>
      </c>
      <c r="F56" s="37"/>
      <c r="G56" s="76" t="str">
        <f t="shared" si="4"/>
        <v/>
      </c>
      <c r="H56" s="72" t="b">
        <f t="shared" si="2"/>
        <v>0</v>
      </c>
      <c r="I56" s="73">
        <f t="shared" si="5"/>
        <v>1</v>
      </c>
    </row>
    <row r="57" spans="1:9">
      <c r="A57" s="37">
        <v>46</v>
      </c>
      <c r="B57" s="6"/>
      <c r="C57" s="193"/>
      <c r="D57" s="216"/>
      <c r="E57" s="345" t="str">
        <f t="shared" si="0"/>
        <v/>
      </c>
      <c r="F57" s="37"/>
      <c r="G57" s="76" t="str">
        <f t="shared" si="4"/>
        <v/>
      </c>
      <c r="H57" s="72" t="b">
        <f t="shared" si="2"/>
        <v>0</v>
      </c>
      <c r="I57" s="73">
        <f t="shared" si="5"/>
        <v>1</v>
      </c>
    </row>
    <row r="58" spans="1:9">
      <c r="A58" s="37">
        <v>47</v>
      </c>
      <c r="B58" s="6"/>
      <c r="C58" s="193"/>
      <c r="D58" s="216"/>
      <c r="E58" s="345" t="str">
        <f t="shared" si="0"/>
        <v/>
      </c>
      <c r="F58" s="37"/>
      <c r="G58" s="76" t="str">
        <f t="shared" si="4"/>
        <v/>
      </c>
      <c r="H58" s="72" t="b">
        <f t="shared" si="2"/>
        <v>0</v>
      </c>
      <c r="I58" s="73">
        <f t="shared" si="5"/>
        <v>1</v>
      </c>
    </row>
    <row r="59" spans="1:9">
      <c r="A59" s="37">
        <v>48</v>
      </c>
      <c r="B59" s="6"/>
      <c r="C59" s="193"/>
      <c r="D59" s="216"/>
      <c r="E59" s="345" t="str">
        <f t="shared" si="0"/>
        <v/>
      </c>
      <c r="F59" s="37"/>
      <c r="G59" s="76" t="str">
        <f t="shared" si="4"/>
        <v/>
      </c>
      <c r="H59" s="72" t="b">
        <f t="shared" si="2"/>
        <v>0</v>
      </c>
      <c r="I59" s="73">
        <f t="shared" si="5"/>
        <v>1</v>
      </c>
    </row>
    <row r="60" spans="1:9">
      <c r="A60" s="37">
        <v>49</v>
      </c>
      <c r="B60" s="6"/>
      <c r="C60" s="193"/>
      <c r="D60" s="216"/>
      <c r="E60" s="345" t="str">
        <f t="shared" si="0"/>
        <v/>
      </c>
      <c r="F60" s="37"/>
      <c r="G60" s="76" t="str">
        <f t="shared" si="4"/>
        <v/>
      </c>
      <c r="H60" s="72" t="b">
        <f t="shared" si="2"/>
        <v>0</v>
      </c>
      <c r="I60" s="73">
        <f t="shared" si="5"/>
        <v>1</v>
      </c>
    </row>
    <row r="61" spans="1:9">
      <c r="A61" s="37">
        <v>50</v>
      </c>
      <c r="B61" s="6"/>
      <c r="C61" s="193"/>
      <c r="D61" s="216"/>
      <c r="E61" s="345" t="str">
        <f t="shared" si="0"/>
        <v/>
      </c>
      <c r="F61" s="37"/>
      <c r="G61" s="76" t="str">
        <f t="shared" si="4"/>
        <v/>
      </c>
      <c r="H61" s="72" t="b">
        <f t="shared" si="2"/>
        <v>0</v>
      </c>
      <c r="I61" s="73">
        <f t="shared" si="5"/>
        <v>1</v>
      </c>
    </row>
    <row r="62" spans="1:9">
      <c r="A62" s="37">
        <v>51</v>
      </c>
      <c r="B62" s="6"/>
      <c r="C62" s="193"/>
      <c r="D62" s="216"/>
      <c r="E62" s="345" t="str">
        <f t="shared" si="0"/>
        <v/>
      </c>
      <c r="F62" s="37"/>
      <c r="G62" s="76" t="str">
        <f t="shared" si="4"/>
        <v/>
      </c>
      <c r="H62" s="72" t="b">
        <f t="shared" si="2"/>
        <v>0</v>
      </c>
      <c r="I62" s="73">
        <f t="shared" si="5"/>
        <v>1</v>
      </c>
    </row>
    <row r="63" spans="1:9">
      <c r="A63" s="37">
        <v>52</v>
      </c>
      <c r="B63" s="6"/>
      <c r="C63" s="193"/>
      <c r="D63" s="216"/>
      <c r="E63" s="345" t="str">
        <f t="shared" si="0"/>
        <v/>
      </c>
      <c r="F63" s="37"/>
      <c r="G63" s="76" t="str">
        <f t="shared" si="4"/>
        <v/>
      </c>
      <c r="H63" s="72" t="b">
        <f t="shared" si="2"/>
        <v>0</v>
      </c>
      <c r="I63" s="73">
        <f t="shared" si="5"/>
        <v>1</v>
      </c>
    </row>
    <row r="64" spans="1:9">
      <c r="A64" s="37">
        <v>53</v>
      </c>
      <c r="B64" s="6"/>
      <c r="C64" s="193"/>
      <c r="D64" s="216"/>
      <c r="E64" s="345" t="str">
        <f t="shared" si="0"/>
        <v/>
      </c>
      <c r="F64" s="37"/>
      <c r="G64" s="76" t="str">
        <f t="shared" si="4"/>
        <v/>
      </c>
      <c r="H64" s="72" t="b">
        <f t="shared" si="2"/>
        <v>0</v>
      </c>
      <c r="I64" s="73">
        <f t="shared" si="5"/>
        <v>1</v>
      </c>
    </row>
    <row r="65" spans="1:9">
      <c r="A65" s="37">
        <v>54</v>
      </c>
      <c r="B65" s="6"/>
      <c r="C65" s="193"/>
      <c r="D65" s="216"/>
      <c r="E65" s="345" t="str">
        <f t="shared" si="0"/>
        <v/>
      </c>
      <c r="F65" s="37"/>
      <c r="G65" s="76" t="str">
        <f t="shared" si="4"/>
        <v/>
      </c>
      <c r="H65" s="72" t="b">
        <f t="shared" si="2"/>
        <v>0</v>
      </c>
      <c r="I65" s="73">
        <f t="shared" si="5"/>
        <v>1</v>
      </c>
    </row>
    <row r="66" spans="1:9">
      <c r="A66" s="37">
        <v>55</v>
      </c>
      <c r="B66" s="6"/>
      <c r="C66" s="193"/>
      <c r="D66" s="216"/>
      <c r="E66" s="345" t="str">
        <f t="shared" si="0"/>
        <v/>
      </c>
      <c r="F66" s="37"/>
      <c r="G66" s="76" t="str">
        <f t="shared" si="4"/>
        <v/>
      </c>
      <c r="H66" s="72" t="b">
        <f t="shared" si="2"/>
        <v>0</v>
      </c>
      <c r="I66" s="73">
        <f t="shared" si="5"/>
        <v>1</v>
      </c>
    </row>
    <row r="67" spans="1:9">
      <c r="A67" s="37">
        <v>56</v>
      </c>
      <c r="B67" s="6"/>
      <c r="C67" s="193"/>
      <c r="D67" s="216"/>
      <c r="E67" s="345" t="str">
        <f t="shared" si="0"/>
        <v/>
      </c>
      <c r="F67" s="37"/>
      <c r="G67" s="76" t="str">
        <f t="shared" si="4"/>
        <v/>
      </c>
      <c r="H67" s="72" t="b">
        <f t="shared" si="2"/>
        <v>0</v>
      </c>
      <c r="I67" s="73">
        <f t="shared" si="5"/>
        <v>1</v>
      </c>
    </row>
    <row r="68" spans="1:9">
      <c r="A68" s="37">
        <v>57</v>
      </c>
      <c r="B68" s="6"/>
      <c r="C68" s="193"/>
      <c r="D68" s="216"/>
      <c r="E68" s="345" t="str">
        <f t="shared" si="0"/>
        <v/>
      </c>
      <c r="F68" s="37"/>
      <c r="G68" s="76" t="str">
        <f t="shared" si="4"/>
        <v/>
      </c>
      <c r="H68" s="72" t="b">
        <f t="shared" si="2"/>
        <v>0</v>
      </c>
      <c r="I68" s="73">
        <f t="shared" si="5"/>
        <v>1</v>
      </c>
    </row>
    <row r="69" spans="1:9">
      <c r="A69" s="37">
        <v>58</v>
      </c>
      <c r="B69" s="6"/>
      <c r="C69" s="193"/>
      <c r="D69" s="216"/>
      <c r="E69" s="345" t="str">
        <f t="shared" si="0"/>
        <v/>
      </c>
      <c r="F69" s="37"/>
      <c r="G69" s="76" t="str">
        <f t="shared" si="4"/>
        <v/>
      </c>
      <c r="H69" s="72" t="b">
        <f t="shared" si="2"/>
        <v>0</v>
      </c>
      <c r="I69" s="73">
        <f t="shared" si="5"/>
        <v>1</v>
      </c>
    </row>
    <row r="70" spans="1:9">
      <c r="A70" s="37">
        <v>59</v>
      </c>
      <c r="B70" s="6"/>
      <c r="C70" s="193"/>
      <c r="D70" s="216"/>
      <c r="E70" s="345" t="str">
        <f t="shared" si="0"/>
        <v/>
      </c>
      <c r="F70" s="37"/>
      <c r="G70" s="76" t="str">
        <f t="shared" si="4"/>
        <v/>
      </c>
      <c r="H70" s="72" t="b">
        <f t="shared" si="2"/>
        <v>0</v>
      </c>
      <c r="I70" s="73">
        <f t="shared" si="5"/>
        <v>1</v>
      </c>
    </row>
    <row r="71" spans="1:9">
      <c r="A71" s="37">
        <v>60</v>
      </c>
      <c r="B71" s="6"/>
      <c r="C71" s="193"/>
      <c r="D71" s="216"/>
      <c r="E71" s="345" t="str">
        <f t="shared" si="0"/>
        <v/>
      </c>
      <c r="F71" s="37"/>
      <c r="G71" s="76" t="str">
        <f t="shared" si="4"/>
        <v/>
      </c>
      <c r="H71" s="72" t="b">
        <f t="shared" si="2"/>
        <v>0</v>
      </c>
      <c r="I71" s="73">
        <f t="shared" si="5"/>
        <v>1</v>
      </c>
    </row>
    <row r="72" spans="1:9">
      <c r="A72" s="37">
        <v>61</v>
      </c>
      <c r="B72" s="6"/>
      <c r="C72" s="193"/>
      <c r="D72" s="216"/>
      <c r="E72" s="345" t="str">
        <f t="shared" si="0"/>
        <v/>
      </c>
      <c r="F72" s="37"/>
      <c r="G72" s="76" t="str">
        <f t="shared" si="4"/>
        <v/>
      </c>
      <c r="H72" s="72" t="b">
        <f t="shared" si="2"/>
        <v>0</v>
      </c>
      <c r="I72" s="73">
        <f t="shared" si="5"/>
        <v>1</v>
      </c>
    </row>
    <row r="73" spans="1:9">
      <c r="A73" s="37">
        <v>62</v>
      </c>
      <c r="B73" s="6"/>
      <c r="C73" s="193"/>
      <c r="D73" s="216"/>
      <c r="E73" s="345" t="str">
        <f t="shared" si="0"/>
        <v/>
      </c>
      <c r="F73" s="37"/>
      <c r="G73" s="76" t="str">
        <f t="shared" si="4"/>
        <v/>
      </c>
      <c r="H73" s="72" t="b">
        <f t="shared" si="2"/>
        <v>0</v>
      </c>
      <c r="I73" s="73">
        <f t="shared" si="5"/>
        <v>1</v>
      </c>
    </row>
    <row r="74" spans="1:9">
      <c r="A74" s="37">
        <v>63</v>
      </c>
      <c r="B74" s="6"/>
      <c r="C74" s="193"/>
      <c r="D74" s="216"/>
      <c r="E74" s="345" t="str">
        <f t="shared" si="0"/>
        <v/>
      </c>
      <c r="F74" s="37"/>
      <c r="G74" s="76" t="str">
        <f t="shared" si="4"/>
        <v/>
      </c>
      <c r="H74" s="72" t="b">
        <f t="shared" si="2"/>
        <v>0</v>
      </c>
      <c r="I74" s="73">
        <f t="shared" si="5"/>
        <v>1</v>
      </c>
    </row>
    <row r="75" spans="1:9">
      <c r="A75" s="37">
        <v>64</v>
      </c>
      <c r="B75" s="6"/>
      <c r="C75" s="193"/>
      <c r="D75" s="216"/>
      <c r="E75" s="345" t="str">
        <f t="shared" si="0"/>
        <v/>
      </c>
      <c r="F75" s="37"/>
      <c r="G75" s="76" t="str">
        <f t="shared" si="4"/>
        <v/>
      </c>
      <c r="H75" s="72" t="b">
        <f t="shared" si="2"/>
        <v>0</v>
      </c>
      <c r="I75" s="73">
        <f t="shared" si="5"/>
        <v>1</v>
      </c>
    </row>
    <row r="76" spans="1:9">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c r="A77" s="37">
        <v>66</v>
      </c>
      <c r="B77" s="6"/>
      <c r="C77" s="193"/>
      <c r="D77" s="216"/>
      <c r="E77" s="345" t="str">
        <f t="shared" si="6"/>
        <v/>
      </c>
      <c r="F77" s="37"/>
      <c r="G77" s="76" t="str">
        <f t="shared" si="7"/>
        <v/>
      </c>
      <c r="H77" s="72" t="b">
        <f t="shared" si="8"/>
        <v>0</v>
      </c>
      <c r="I77" s="73">
        <f t="shared" si="9"/>
        <v>1</v>
      </c>
    </row>
    <row r="78" spans="1:9">
      <c r="A78" s="37">
        <v>67</v>
      </c>
      <c r="B78" s="6"/>
      <c r="C78" s="193"/>
      <c r="D78" s="216"/>
      <c r="E78" s="345" t="str">
        <f t="shared" si="6"/>
        <v/>
      </c>
      <c r="F78" s="37"/>
      <c r="G78" s="76" t="str">
        <f t="shared" si="7"/>
        <v/>
      </c>
      <c r="H78" s="72" t="b">
        <f t="shared" si="8"/>
        <v>0</v>
      </c>
      <c r="I78" s="73">
        <f t="shared" si="9"/>
        <v>1</v>
      </c>
    </row>
    <row r="79" spans="1:9">
      <c r="A79" s="37">
        <v>68</v>
      </c>
      <c r="B79" s="6"/>
      <c r="C79" s="193"/>
      <c r="D79" s="216"/>
      <c r="E79" s="345" t="str">
        <f t="shared" si="6"/>
        <v/>
      </c>
      <c r="F79" s="37"/>
      <c r="G79" s="76" t="str">
        <f t="shared" si="7"/>
        <v/>
      </c>
      <c r="H79" s="72" t="b">
        <f t="shared" si="8"/>
        <v>0</v>
      </c>
      <c r="I79" s="73">
        <f t="shared" si="9"/>
        <v>1</v>
      </c>
    </row>
    <row r="80" spans="1:9">
      <c r="A80" s="37">
        <v>69</v>
      </c>
      <c r="B80" s="6"/>
      <c r="C80" s="193"/>
      <c r="D80" s="216"/>
      <c r="E80" s="345" t="str">
        <f t="shared" si="6"/>
        <v/>
      </c>
      <c r="F80" s="37"/>
      <c r="G80" s="76" t="str">
        <f t="shared" si="7"/>
        <v/>
      </c>
      <c r="H80" s="72" t="b">
        <f t="shared" si="8"/>
        <v>0</v>
      </c>
      <c r="I80" s="73">
        <f t="shared" si="9"/>
        <v>1</v>
      </c>
    </row>
    <row r="81" spans="1:9">
      <c r="A81" s="37">
        <v>70</v>
      </c>
      <c r="B81" s="6"/>
      <c r="C81" s="193"/>
      <c r="D81" s="216"/>
      <c r="E81" s="345" t="str">
        <f t="shared" si="6"/>
        <v/>
      </c>
      <c r="F81" s="37"/>
      <c r="G81" s="76" t="str">
        <f t="shared" si="7"/>
        <v/>
      </c>
      <c r="H81" s="72" t="b">
        <f t="shared" si="8"/>
        <v>0</v>
      </c>
      <c r="I81" s="73">
        <f t="shared" si="9"/>
        <v>1</v>
      </c>
    </row>
    <row r="82" spans="1:9">
      <c r="A82" s="37">
        <v>71</v>
      </c>
      <c r="B82" s="6"/>
      <c r="C82" s="193"/>
      <c r="D82" s="216"/>
      <c r="E82" s="345" t="str">
        <f t="shared" si="6"/>
        <v/>
      </c>
      <c r="F82" s="37"/>
      <c r="G82" s="76" t="str">
        <f t="shared" si="7"/>
        <v/>
      </c>
      <c r="H82" s="72" t="b">
        <f t="shared" si="8"/>
        <v>0</v>
      </c>
      <c r="I82" s="73">
        <f t="shared" si="9"/>
        <v>1</v>
      </c>
    </row>
    <row r="83" spans="1:9">
      <c r="A83" s="37">
        <v>72</v>
      </c>
      <c r="B83" s="6"/>
      <c r="C83" s="193"/>
      <c r="D83" s="216"/>
      <c r="E83" s="345" t="str">
        <f t="shared" si="6"/>
        <v/>
      </c>
      <c r="F83" s="37"/>
      <c r="G83" s="76" t="str">
        <f t="shared" si="7"/>
        <v/>
      </c>
      <c r="H83" s="72" t="b">
        <f t="shared" si="8"/>
        <v>0</v>
      </c>
      <c r="I83" s="73">
        <f t="shared" si="9"/>
        <v>1</v>
      </c>
    </row>
    <row r="84" spans="1:9">
      <c r="A84" s="37">
        <v>73</v>
      </c>
      <c r="B84" s="6"/>
      <c r="C84" s="193"/>
      <c r="D84" s="216"/>
      <c r="E84" s="345" t="str">
        <f t="shared" si="6"/>
        <v/>
      </c>
      <c r="F84" s="37"/>
      <c r="G84" s="76" t="str">
        <f t="shared" si="7"/>
        <v/>
      </c>
      <c r="H84" s="72" t="b">
        <f t="shared" si="8"/>
        <v>0</v>
      </c>
      <c r="I84" s="73">
        <f t="shared" si="9"/>
        <v>1</v>
      </c>
    </row>
    <row r="85" spans="1:9">
      <c r="A85" s="37">
        <v>74</v>
      </c>
      <c r="B85" s="6"/>
      <c r="C85" s="193"/>
      <c r="D85" s="216"/>
      <c r="E85" s="345" t="str">
        <f t="shared" si="6"/>
        <v/>
      </c>
      <c r="F85" s="37"/>
      <c r="G85" s="76" t="str">
        <f t="shared" si="7"/>
        <v/>
      </c>
      <c r="H85" s="72" t="b">
        <f t="shared" si="8"/>
        <v>0</v>
      </c>
      <c r="I85" s="73">
        <f t="shared" si="9"/>
        <v>1</v>
      </c>
    </row>
    <row r="86" spans="1:9">
      <c r="A86" s="37">
        <v>75</v>
      </c>
      <c r="B86" s="6"/>
      <c r="C86" s="193"/>
      <c r="D86" s="216"/>
      <c r="E86" s="345" t="str">
        <f t="shared" si="6"/>
        <v/>
      </c>
      <c r="F86" s="37"/>
      <c r="G86" s="76" t="str">
        <f t="shared" si="7"/>
        <v/>
      </c>
      <c r="H86" s="72" t="b">
        <f t="shared" si="8"/>
        <v>0</v>
      </c>
      <c r="I86" s="73">
        <f t="shared" si="9"/>
        <v>1</v>
      </c>
    </row>
    <row r="87" spans="1:9">
      <c r="A87" s="37">
        <v>76</v>
      </c>
      <c r="B87" s="6"/>
      <c r="C87" s="193"/>
      <c r="D87" s="216"/>
      <c r="E87" s="345" t="str">
        <f t="shared" si="6"/>
        <v/>
      </c>
      <c r="F87" s="37"/>
      <c r="G87" s="76" t="str">
        <f t="shared" si="7"/>
        <v/>
      </c>
      <c r="H87" s="72" t="b">
        <f t="shared" si="8"/>
        <v>0</v>
      </c>
      <c r="I87" s="73">
        <f t="shared" si="9"/>
        <v>1</v>
      </c>
    </row>
    <row r="88" spans="1:9">
      <c r="A88" s="37">
        <v>77</v>
      </c>
      <c r="B88" s="6"/>
      <c r="C88" s="193"/>
      <c r="D88" s="216"/>
      <c r="E88" s="345" t="str">
        <f t="shared" si="6"/>
        <v/>
      </c>
      <c r="F88" s="37"/>
      <c r="G88" s="76" t="str">
        <f t="shared" si="7"/>
        <v/>
      </c>
      <c r="H88" s="72" t="b">
        <f t="shared" si="8"/>
        <v>0</v>
      </c>
      <c r="I88" s="73">
        <f t="shared" si="9"/>
        <v>1</v>
      </c>
    </row>
    <row r="89" spans="1:9">
      <c r="A89" s="37">
        <v>78</v>
      </c>
      <c r="B89" s="6"/>
      <c r="C89" s="193"/>
      <c r="D89" s="216"/>
      <c r="E89" s="345" t="str">
        <f t="shared" si="6"/>
        <v/>
      </c>
      <c r="F89" s="37"/>
      <c r="G89" s="76" t="str">
        <f t="shared" si="7"/>
        <v/>
      </c>
      <c r="H89" s="72" t="b">
        <f t="shared" si="8"/>
        <v>0</v>
      </c>
      <c r="I89" s="73">
        <f t="shared" si="9"/>
        <v>1</v>
      </c>
    </row>
    <row r="90" spans="1:9">
      <c r="A90" s="37">
        <v>79</v>
      </c>
      <c r="B90" s="6"/>
      <c r="C90" s="193"/>
      <c r="D90" s="216"/>
      <c r="E90" s="345" t="str">
        <f t="shared" si="6"/>
        <v/>
      </c>
      <c r="F90" s="37"/>
      <c r="G90" s="76" t="str">
        <f t="shared" si="7"/>
        <v/>
      </c>
      <c r="H90" s="72" t="b">
        <f t="shared" si="8"/>
        <v>0</v>
      </c>
      <c r="I90" s="73">
        <f t="shared" si="9"/>
        <v>1</v>
      </c>
    </row>
    <row r="91" spans="1:9">
      <c r="A91" s="37">
        <v>80</v>
      </c>
      <c r="B91" s="6"/>
      <c r="C91" s="193"/>
      <c r="D91" s="216"/>
      <c r="E91" s="345" t="str">
        <f t="shared" si="6"/>
        <v/>
      </c>
      <c r="F91" s="37"/>
      <c r="G91" s="76" t="str">
        <f t="shared" si="7"/>
        <v/>
      </c>
      <c r="H91" s="72" t="b">
        <f t="shared" si="8"/>
        <v>0</v>
      </c>
      <c r="I91" s="73">
        <f t="shared" si="9"/>
        <v>1</v>
      </c>
    </row>
    <row r="92" spans="1:9">
      <c r="A92" s="37">
        <v>81</v>
      </c>
      <c r="B92" s="6"/>
      <c r="C92" s="193"/>
      <c r="D92" s="216"/>
      <c r="E92" s="345" t="str">
        <f t="shared" si="6"/>
        <v/>
      </c>
      <c r="F92" s="37"/>
      <c r="G92" s="76" t="str">
        <f t="shared" si="7"/>
        <v/>
      </c>
      <c r="H92" s="72" t="b">
        <f t="shared" si="8"/>
        <v>0</v>
      </c>
      <c r="I92" s="73">
        <f t="shared" si="9"/>
        <v>1</v>
      </c>
    </row>
    <row r="93" spans="1:9">
      <c r="A93" s="37">
        <v>82</v>
      </c>
      <c r="B93" s="6"/>
      <c r="C93" s="193"/>
      <c r="D93" s="216"/>
      <c r="E93" s="345" t="str">
        <f t="shared" si="6"/>
        <v/>
      </c>
      <c r="F93" s="37"/>
      <c r="G93" s="76" t="str">
        <f t="shared" si="7"/>
        <v/>
      </c>
      <c r="H93" s="72" t="b">
        <f t="shared" si="8"/>
        <v>0</v>
      </c>
      <c r="I93" s="73">
        <f t="shared" si="9"/>
        <v>1</v>
      </c>
    </row>
    <row r="94" spans="1:9">
      <c r="A94" s="37">
        <v>83</v>
      </c>
      <c r="B94" s="6"/>
      <c r="C94" s="193"/>
      <c r="D94" s="216"/>
      <c r="E94" s="345" t="str">
        <f t="shared" si="6"/>
        <v/>
      </c>
      <c r="F94" s="37"/>
      <c r="G94" s="76" t="str">
        <f t="shared" si="7"/>
        <v/>
      </c>
      <c r="H94" s="72" t="b">
        <f t="shared" si="8"/>
        <v>0</v>
      </c>
      <c r="I94" s="73">
        <f t="shared" si="9"/>
        <v>1</v>
      </c>
    </row>
    <row r="95" spans="1:9">
      <c r="A95" s="37">
        <v>84</v>
      </c>
      <c r="B95" s="6"/>
      <c r="C95" s="193"/>
      <c r="D95" s="216"/>
      <c r="E95" s="345" t="str">
        <f t="shared" si="6"/>
        <v/>
      </c>
      <c r="F95" s="37"/>
      <c r="G95" s="76" t="str">
        <f t="shared" si="7"/>
        <v/>
      </c>
      <c r="H95" s="72" t="b">
        <f t="shared" si="8"/>
        <v>0</v>
      </c>
      <c r="I95" s="73">
        <f t="shared" si="9"/>
        <v>1</v>
      </c>
    </row>
    <row r="96" spans="1:9">
      <c r="A96" s="37">
        <v>85</v>
      </c>
      <c r="B96" s="6"/>
      <c r="C96" s="193"/>
      <c r="D96" s="216"/>
      <c r="E96" s="345" t="str">
        <f t="shared" si="6"/>
        <v/>
      </c>
      <c r="F96" s="37"/>
      <c r="G96" s="76" t="str">
        <f t="shared" si="7"/>
        <v/>
      </c>
      <c r="H96" s="72" t="b">
        <f t="shared" si="8"/>
        <v>0</v>
      </c>
      <c r="I96" s="73">
        <f t="shared" si="9"/>
        <v>1</v>
      </c>
    </row>
    <row r="97" spans="1:9">
      <c r="A97" s="37">
        <v>86</v>
      </c>
      <c r="B97" s="6"/>
      <c r="C97" s="193"/>
      <c r="D97" s="216"/>
      <c r="E97" s="345" t="str">
        <f t="shared" si="6"/>
        <v/>
      </c>
      <c r="F97" s="37"/>
      <c r="G97" s="76" t="str">
        <f t="shared" si="7"/>
        <v/>
      </c>
      <c r="H97" s="72" t="b">
        <f t="shared" si="8"/>
        <v>0</v>
      </c>
      <c r="I97" s="73">
        <f t="shared" si="9"/>
        <v>1</v>
      </c>
    </row>
    <row r="98" spans="1:9">
      <c r="A98" s="37">
        <v>87</v>
      </c>
      <c r="B98" s="6"/>
      <c r="C98" s="193"/>
      <c r="D98" s="216"/>
      <c r="E98" s="345" t="str">
        <f t="shared" si="6"/>
        <v/>
      </c>
      <c r="F98" s="37"/>
      <c r="G98" s="76" t="str">
        <f t="shared" si="7"/>
        <v/>
      </c>
      <c r="H98" s="72" t="b">
        <f t="shared" si="8"/>
        <v>0</v>
      </c>
      <c r="I98" s="73">
        <f t="shared" si="9"/>
        <v>1</v>
      </c>
    </row>
    <row r="99" spans="1:9">
      <c r="A99" s="37">
        <v>88</v>
      </c>
      <c r="B99" s="6"/>
      <c r="C99" s="193"/>
      <c r="D99" s="216"/>
      <c r="E99" s="345" t="str">
        <f t="shared" si="6"/>
        <v/>
      </c>
      <c r="F99" s="37"/>
      <c r="G99" s="76" t="str">
        <f t="shared" si="7"/>
        <v/>
      </c>
      <c r="H99" s="72" t="b">
        <f t="shared" si="8"/>
        <v>0</v>
      </c>
      <c r="I99" s="73">
        <f t="shared" si="9"/>
        <v>1</v>
      </c>
    </row>
    <row r="100" spans="1:9">
      <c r="A100" s="37">
        <v>89</v>
      </c>
      <c r="B100" s="6"/>
      <c r="C100" s="193"/>
      <c r="D100" s="216"/>
      <c r="E100" s="345" t="str">
        <f t="shared" si="6"/>
        <v/>
      </c>
      <c r="F100" s="37"/>
      <c r="G100" s="76" t="str">
        <f t="shared" si="7"/>
        <v/>
      </c>
      <c r="H100" s="72" t="b">
        <f t="shared" si="8"/>
        <v>0</v>
      </c>
      <c r="I100" s="73">
        <f t="shared" si="9"/>
        <v>1</v>
      </c>
    </row>
    <row r="101" spans="1:9">
      <c r="A101" s="37">
        <v>90</v>
      </c>
      <c r="B101" s="6"/>
      <c r="C101" s="193"/>
      <c r="D101" s="216"/>
      <c r="E101" s="345" t="str">
        <f t="shared" si="6"/>
        <v/>
      </c>
      <c r="F101" s="37"/>
      <c r="G101" s="76" t="str">
        <f t="shared" si="7"/>
        <v/>
      </c>
      <c r="H101" s="72" t="b">
        <f t="shared" si="8"/>
        <v>0</v>
      </c>
      <c r="I101" s="73">
        <f t="shared" si="9"/>
        <v>1</v>
      </c>
    </row>
    <row r="102" spans="1:9">
      <c r="A102" s="37">
        <v>91</v>
      </c>
      <c r="B102" s="6"/>
      <c r="C102" s="193"/>
      <c r="D102" s="216"/>
      <c r="E102" s="345" t="str">
        <f t="shared" si="6"/>
        <v/>
      </c>
      <c r="F102" s="37"/>
      <c r="G102" s="76" t="str">
        <f t="shared" si="7"/>
        <v/>
      </c>
      <c r="H102" s="72" t="b">
        <f t="shared" si="8"/>
        <v>0</v>
      </c>
      <c r="I102" s="73">
        <f t="shared" si="9"/>
        <v>1</v>
      </c>
    </row>
    <row r="103" spans="1:9">
      <c r="A103" s="37">
        <v>92</v>
      </c>
      <c r="B103" s="6"/>
      <c r="C103" s="193"/>
      <c r="D103" s="216"/>
      <c r="E103" s="345" t="str">
        <f t="shared" si="6"/>
        <v/>
      </c>
      <c r="F103" s="37"/>
      <c r="G103" s="76" t="str">
        <f t="shared" si="7"/>
        <v/>
      </c>
      <c r="H103" s="72" t="b">
        <f t="shared" si="8"/>
        <v>0</v>
      </c>
      <c r="I103" s="73">
        <f t="shared" si="9"/>
        <v>1</v>
      </c>
    </row>
    <row r="104" spans="1:9">
      <c r="A104" s="37">
        <v>93</v>
      </c>
      <c r="B104" s="6"/>
      <c r="C104" s="193"/>
      <c r="D104" s="216"/>
      <c r="E104" s="345" t="str">
        <f t="shared" si="6"/>
        <v/>
      </c>
      <c r="F104" s="37"/>
      <c r="G104" s="76" t="str">
        <f t="shared" si="7"/>
        <v/>
      </c>
      <c r="H104" s="72" t="b">
        <f t="shared" si="8"/>
        <v>0</v>
      </c>
      <c r="I104" s="73">
        <f t="shared" si="9"/>
        <v>1</v>
      </c>
    </row>
    <row r="105" spans="1:9">
      <c r="A105" s="37">
        <v>94</v>
      </c>
      <c r="B105" s="6"/>
      <c r="C105" s="193"/>
      <c r="D105" s="216"/>
      <c r="E105" s="345" t="str">
        <f t="shared" si="6"/>
        <v/>
      </c>
      <c r="F105" s="37"/>
      <c r="G105" s="76" t="str">
        <f t="shared" si="7"/>
        <v/>
      </c>
      <c r="H105" s="72" t="b">
        <f t="shared" si="8"/>
        <v>0</v>
      </c>
      <c r="I105" s="73">
        <f t="shared" si="9"/>
        <v>1</v>
      </c>
    </row>
    <row r="106" spans="1:9">
      <c r="A106" s="37">
        <v>95</v>
      </c>
      <c r="B106" s="6"/>
      <c r="C106" s="193"/>
      <c r="D106" s="216"/>
      <c r="E106" s="345" t="str">
        <f t="shared" si="6"/>
        <v/>
      </c>
      <c r="F106" s="37"/>
      <c r="G106" s="76" t="str">
        <f t="shared" si="7"/>
        <v/>
      </c>
      <c r="H106" s="72" t="b">
        <f t="shared" si="8"/>
        <v>0</v>
      </c>
      <c r="I106" s="73">
        <f t="shared" si="9"/>
        <v>1</v>
      </c>
    </row>
    <row r="107" spans="1:9">
      <c r="A107" s="37">
        <v>96</v>
      </c>
      <c r="B107" s="6"/>
      <c r="C107" s="193"/>
      <c r="D107" s="216"/>
      <c r="E107" s="345" t="str">
        <f t="shared" si="6"/>
        <v/>
      </c>
      <c r="F107" s="37"/>
      <c r="G107" s="76" t="str">
        <f t="shared" si="7"/>
        <v/>
      </c>
      <c r="H107" s="72" t="b">
        <f t="shared" si="8"/>
        <v>0</v>
      </c>
      <c r="I107" s="73">
        <f t="shared" si="9"/>
        <v>1</v>
      </c>
    </row>
    <row r="108" spans="1:9">
      <c r="A108" s="37">
        <v>97</v>
      </c>
      <c r="B108" s="6"/>
      <c r="C108" s="193"/>
      <c r="D108" s="216"/>
      <c r="E108" s="345" t="str">
        <f t="shared" si="6"/>
        <v/>
      </c>
      <c r="F108" s="37"/>
      <c r="G108" s="76" t="str">
        <f t="shared" si="7"/>
        <v/>
      </c>
      <c r="H108" s="72" t="b">
        <f t="shared" si="8"/>
        <v>0</v>
      </c>
      <c r="I108" s="73">
        <f t="shared" si="9"/>
        <v>1</v>
      </c>
    </row>
    <row r="109" spans="1:9">
      <c r="A109" s="37">
        <v>98</v>
      </c>
      <c r="B109" s="6"/>
      <c r="C109" s="193"/>
      <c r="D109" s="216"/>
      <c r="E109" s="345" t="str">
        <f t="shared" si="6"/>
        <v/>
      </c>
      <c r="F109" s="37"/>
      <c r="G109" s="76" t="str">
        <f t="shared" si="7"/>
        <v/>
      </c>
      <c r="H109" s="72" t="b">
        <f t="shared" si="8"/>
        <v>0</v>
      </c>
      <c r="I109" s="73">
        <f t="shared" si="9"/>
        <v>1</v>
      </c>
    </row>
    <row r="110" spans="1:9">
      <c r="A110" s="143">
        <v>99</v>
      </c>
      <c r="B110" s="6"/>
      <c r="C110" s="193"/>
      <c r="D110" s="216"/>
      <c r="E110" s="345" t="str">
        <f t="shared" si="6"/>
        <v/>
      </c>
      <c r="F110" s="143"/>
      <c r="G110" s="76" t="str">
        <f t="shared" si="7"/>
        <v/>
      </c>
      <c r="H110" s="72" t="b">
        <f t="shared" si="8"/>
        <v>0</v>
      </c>
      <c r="I110" s="73">
        <f t="shared" si="9"/>
        <v>1</v>
      </c>
    </row>
    <row r="111" spans="1:9">
      <c r="A111" s="143">
        <v>100</v>
      </c>
      <c r="B111" s="144"/>
      <c r="C111" s="194"/>
      <c r="D111" s="146"/>
      <c r="E111" s="345" t="str">
        <f t="shared" si="6"/>
        <v/>
      </c>
      <c r="F111" s="143"/>
    </row>
    <row r="112" spans="1:9">
      <c r="A112" s="143">
        <v>101</v>
      </c>
      <c r="B112" s="144"/>
      <c r="C112" s="194"/>
      <c r="D112" s="146"/>
      <c r="E112" s="345" t="str">
        <f t="shared" si="6"/>
        <v/>
      </c>
      <c r="F112" s="143"/>
    </row>
    <row r="113" spans="1:18">
      <c r="A113" s="143">
        <v>102</v>
      </c>
      <c r="B113" s="144"/>
      <c r="C113" s="194"/>
      <c r="D113" s="146"/>
      <c r="E113" s="345" t="str">
        <f t="shared" si="6"/>
        <v/>
      </c>
      <c r="F113" s="143"/>
    </row>
    <row r="114" spans="1:18">
      <c r="A114" s="143">
        <v>103</v>
      </c>
      <c r="B114" s="144"/>
      <c r="C114" s="194"/>
      <c r="D114" s="146"/>
      <c r="E114" s="345" t="str">
        <f t="shared" si="6"/>
        <v/>
      </c>
      <c r="F114" s="143"/>
    </row>
    <row r="115" spans="1:18" s="70" customFormat="1">
      <c r="A115" s="143">
        <v>104</v>
      </c>
      <c r="B115" s="144"/>
      <c r="C115" s="194"/>
      <c r="D115" s="146"/>
      <c r="E115" s="345" t="str">
        <f t="shared" si="6"/>
        <v/>
      </c>
      <c r="F115" s="143"/>
      <c r="H115" s="71"/>
      <c r="I115" s="64"/>
      <c r="J115"/>
      <c r="K115" s="64"/>
      <c r="L115" s="64"/>
      <c r="M115" s="64"/>
      <c r="N115" s="64"/>
      <c r="O115" s="64"/>
      <c r="P115" s="64"/>
      <c r="Q115" s="64"/>
      <c r="R115" s="64"/>
    </row>
    <row r="116" spans="1:18" s="70" customFormat="1">
      <c r="A116" s="143">
        <v>105</v>
      </c>
      <c r="B116" s="144"/>
      <c r="C116" s="194"/>
      <c r="D116" s="146"/>
      <c r="E116" s="345" t="str">
        <f t="shared" si="6"/>
        <v/>
      </c>
      <c r="F116" s="143"/>
      <c r="H116" s="71"/>
      <c r="I116" s="64"/>
      <c r="J116"/>
      <c r="K116" s="64"/>
      <c r="L116" s="64"/>
      <c r="M116" s="64"/>
      <c r="N116" s="64"/>
      <c r="O116" s="64"/>
      <c r="P116" s="64"/>
      <c r="Q116" s="64"/>
      <c r="R116" s="64"/>
    </row>
    <row r="117" spans="1:18" s="70" customFormat="1">
      <c r="A117" s="143">
        <v>106</v>
      </c>
      <c r="B117" s="144"/>
      <c r="C117" s="194"/>
      <c r="D117" s="146"/>
      <c r="E117" s="345" t="str">
        <f t="shared" si="6"/>
        <v/>
      </c>
      <c r="F117" s="143"/>
      <c r="H117" s="71"/>
      <c r="I117" s="64"/>
      <c r="J117"/>
      <c r="K117" s="64"/>
      <c r="L117" s="64"/>
      <c r="M117" s="64"/>
      <c r="N117" s="64"/>
      <c r="O117" s="64"/>
      <c r="P117" s="64"/>
      <c r="Q117" s="64"/>
      <c r="R117" s="64"/>
    </row>
    <row r="118" spans="1:18" s="70" customFormat="1">
      <c r="A118" s="143">
        <v>107</v>
      </c>
      <c r="B118" s="144"/>
      <c r="C118" s="194"/>
      <c r="D118" s="146"/>
      <c r="E118" s="345" t="str">
        <f t="shared" si="6"/>
        <v/>
      </c>
      <c r="F118" s="143"/>
      <c r="H118" s="71"/>
      <c r="I118" s="64"/>
      <c r="J118"/>
      <c r="K118" s="64"/>
      <c r="L118" s="64"/>
      <c r="M118" s="64"/>
      <c r="N118" s="64"/>
      <c r="O118" s="64"/>
      <c r="P118" s="64"/>
      <c r="Q118" s="64"/>
      <c r="R118" s="64"/>
    </row>
    <row r="119" spans="1:18" s="70" customFormat="1">
      <c r="A119" s="143">
        <v>108</v>
      </c>
      <c r="B119" s="144"/>
      <c r="C119" s="194"/>
      <c r="D119" s="146"/>
      <c r="E119" s="345" t="str">
        <f t="shared" si="6"/>
        <v/>
      </c>
      <c r="F119" s="143"/>
      <c r="H119" s="71"/>
      <c r="I119" s="64"/>
      <c r="J119"/>
      <c r="K119" s="64"/>
      <c r="L119" s="64"/>
      <c r="M119" s="64"/>
      <c r="N119" s="64"/>
      <c r="O119" s="64"/>
      <c r="P119" s="64"/>
      <c r="Q119" s="64"/>
      <c r="R119" s="64"/>
    </row>
    <row r="120" spans="1:18" s="70" customFormat="1">
      <c r="A120" s="143">
        <v>109</v>
      </c>
      <c r="B120" s="144"/>
      <c r="C120" s="194"/>
      <c r="D120" s="146"/>
      <c r="E120" s="345" t="str">
        <f t="shared" si="6"/>
        <v/>
      </c>
      <c r="F120" s="143"/>
      <c r="H120" s="71"/>
      <c r="I120" s="64"/>
      <c r="J120"/>
      <c r="K120" s="64"/>
      <c r="L120" s="64"/>
      <c r="M120" s="64"/>
      <c r="N120" s="64"/>
      <c r="O120" s="64"/>
      <c r="P120" s="64"/>
      <c r="Q120" s="64"/>
      <c r="R120" s="64"/>
    </row>
    <row r="121" spans="1:18" s="70" customFormat="1">
      <c r="A121" s="143">
        <v>110</v>
      </c>
      <c r="B121" s="144"/>
      <c r="C121" s="194"/>
      <c r="D121" s="146"/>
      <c r="E121" s="345" t="str">
        <f t="shared" si="6"/>
        <v/>
      </c>
      <c r="F121" s="143"/>
      <c r="H121" s="71"/>
      <c r="I121" s="64"/>
      <c r="J121"/>
      <c r="K121" s="64"/>
      <c r="L121" s="64"/>
      <c r="M121" s="64"/>
      <c r="N121" s="64"/>
      <c r="O121" s="64"/>
      <c r="P121" s="64"/>
      <c r="Q121" s="64"/>
      <c r="R121" s="64"/>
    </row>
    <row r="122" spans="1:18" s="70" customFormat="1">
      <c r="A122" s="143">
        <v>111</v>
      </c>
      <c r="B122" s="144"/>
      <c r="C122" s="194"/>
      <c r="D122" s="146"/>
      <c r="E122" s="345" t="str">
        <f t="shared" si="6"/>
        <v/>
      </c>
      <c r="F122" s="143"/>
      <c r="H122" s="71"/>
      <c r="I122" s="64"/>
      <c r="J122"/>
      <c r="K122" s="64"/>
      <c r="L122" s="64"/>
      <c r="M122" s="64"/>
      <c r="N122" s="64"/>
      <c r="O122" s="64"/>
      <c r="P122" s="64"/>
      <c r="Q122" s="64"/>
      <c r="R122" s="64"/>
    </row>
    <row r="123" spans="1:18" s="70" customFormat="1">
      <c r="A123" s="143">
        <v>112</v>
      </c>
      <c r="B123" s="144"/>
      <c r="C123" s="194"/>
      <c r="D123" s="146"/>
      <c r="E123" s="345" t="str">
        <f t="shared" si="6"/>
        <v/>
      </c>
      <c r="F123" s="143"/>
      <c r="H123" s="71"/>
      <c r="I123" s="64"/>
      <c r="J123"/>
      <c r="K123" s="64"/>
      <c r="L123" s="64"/>
      <c r="M123" s="64"/>
      <c r="N123" s="64"/>
      <c r="O123" s="64"/>
      <c r="P123" s="64"/>
      <c r="Q123" s="64"/>
      <c r="R123" s="64"/>
    </row>
    <row r="124" spans="1:18" s="70" customFormat="1">
      <c r="A124" s="143">
        <v>113</v>
      </c>
      <c r="B124" s="144"/>
      <c r="C124" s="194"/>
      <c r="D124" s="146"/>
      <c r="E124" s="345" t="str">
        <f t="shared" si="6"/>
        <v/>
      </c>
      <c r="F124" s="143"/>
      <c r="H124" s="71"/>
      <c r="I124" s="64"/>
      <c r="J124"/>
      <c r="K124" s="64"/>
      <c r="L124" s="64"/>
      <c r="M124" s="64"/>
      <c r="N124" s="64"/>
      <c r="O124" s="64"/>
      <c r="P124" s="64"/>
      <c r="Q124" s="64"/>
      <c r="R124" s="64"/>
    </row>
    <row r="125" spans="1:18" s="70" customFormat="1">
      <c r="A125" s="143">
        <v>114</v>
      </c>
      <c r="B125" s="144"/>
      <c r="C125" s="194"/>
      <c r="D125" s="146"/>
      <c r="E125" s="345" t="str">
        <f t="shared" si="6"/>
        <v/>
      </c>
      <c r="F125" s="143"/>
      <c r="H125" s="71"/>
      <c r="I125" s="64"/>
      <c r="J125"/>
      <c r="K125" s="64"/>
      <c r="L125" s="64"/>
      <c r="M125" s="64"/>
      <c r="N125" s="64"/>
      <c r="O125" s="64"/>
      <c r="P125" s="64"/>
      <c r="Q125" s="64"/>
      <c r="R125" s="64"/>
    </row>
    <row r="126" spans="1:18" s="70" customFormat="1">
      <c r="A126" s="143">
        <v>115</v>
      </c>
      <c r="B126" s="144"/>
      <c r="C126" s="194"/>
      <c r="D126" s="146"/>
      <c r="E126" s="345" t="str">
        <f t="shared" si="6"/>
        <v/>
      </c>
      <c r="F126" s="143"/>
      <c r="H126" s="71"/>
      <c r="I126" s="64"/>
      <c r="J126"/>
      <c r="K126" s="64"/>
      <c r="L126" s="64"/>
      <c r="M126" s="64"/>
      <c r="N126" s="64"/>
      <c r="O126" s="64"/>
      <c r="P126" s="64"/>
      <c r="Q126" s="64"/>
      <c r="R126" s="64"/>
    </row>
    <row r="127" spans="1:18" s="70" customFormat="1">
      <c r="A127" s="143">
        <v>116</v>
      </c>
      <c r="B127" s="144"/>
      <c r="C127" s="194"/>
      <c r="D127" s="146"/>
      <c r="E127" s="345" t="str">
        <f t="shared" si="6"/>
        <v/>
      </c>
      <c r="F127" s="143"/>
      <c r="H127" s="71"/>
      <c r="I127" s="64"/>
      <c r="J127"/>
      <c r="K127" s="64"/>
      <c r="L127" s="64"/>
      <c r="M127" s="64"/>
      <c r="N127" s="64"/>
      <c r="O127" s="64"/>
      <c r="P127" s="64"/>
      <c r="Q127" s="64"/>
      <c r="R127" s="64"/>
    </row>
    <row r="128" spans="1:18" s="70" customFormat="1">
      <c r="A128" s="143">
        <v>117</v>
      </c>
      <c r="B128" s="144"/>
      <c r="C128" s="194"/>
      <c r="D128" s="146"/>
      <c r="E128" s="345" t="str">
        <f t="shared" si="6"/>
        <v/>
      </c>
      <c r="F128" s="143"/>
      <c r="H128" s="71"/>
      <c r="I128" s="64"/>
      <c r="J128"/>
      <c r="K128" s="64"/>
      <c r="L128" s="64"/>
      <c r="M128" s="64"/>
      <c r="N128" s="64"/>
      <c r="O128" s="64"/>
      <c r="P128" s="64"/>
      <c r="Q128" s="64"/>
      <c r="R128" s="64"/>
    </row>
    <row r="129" spans="1:18" s="70" customFormat="1">
      <c r="A129" s="143">
        <v>118</v>
      </c>
      <c r="B129" s="144"/>
      <c r="C129" s="194"/>
      <c r="D129" s="146"/>
      <c r="E129" s="345" t="str">
        <f t="shared" si="6"/>
        <v/>
      </c>
      <c r="F129" s="143"/>
      <c r="H129" s="71"/>
      <c r="I129" s="64"/>
      <c r="J129"/>
      <c r="K129" s="64"/>
      <c r="L129" s="64"/>
      <c r="M129" s="64"/>
      <c r="N129" s="64"/>
      <c r="O129" s="64"/>
      <c r="P129" s="64"/>
      <c r="Q129" s="64"/>
      <c r="R129" s="64"/>
    </row>
    <row r="130" spans="1:18" s="70" customFormat="1">
      <c r="A130" s="143">
        <v>119</v>
      </c>
      <c r="B130" s="144"/>
      <c r="C130" s="194"/>
      <c r="D130" s="146"/>
      <c r="E130" s="345" t="str">
        <f t="shared" si="6"/>
        <v/>
      </c>
      <c r="F130" s="143"/>
      <c r="H130" s="71"/>
      <c r="I130" s="64"/>
      <c r="J130"/>
      <c r="K130" s="64"/>
      <c r="L130" s="64"/>
      <c r="M130" s="64"/>
      <c r="N130" s="64"/>
      <c r="O130" s="64"/>
      <c r="P130" s="64"/>
      <c r="Q130" s="64"/>
      <c r="R130" s="64"/>
    </row>
    <row r="131" spans="1:18" s="70" customFormat="1">
      <c r="A131" s="143">
        <v>120</v>
      </c>
      <c r="B131" s="144"/>
      <c r="C131" s="194"/>
      <c r="D131" s="146"/>
      <c r="E131" s="345" t="str">
        <f t="shared" si="6"/>
        <v/>
      </c>
      <c r="F131" s="143"/>
      <c r="H131" s="71"/>
      <c r="I131" s="64"/>
      <c r="J131"/>
      <c r="K131" s="64"/>
      <c r="L131" s="64"/>
      <c r="M131" s="64"/>
      <c r="N131" s="64"/>
      <c r="O131" s="64"/>
      <c r="P131" s="64"/>
      <c r="Q131" s="64"/>
      <c r="R131" s="64"/>
    </row>
    <row r="132" spans="1:18" s="70" customFormat="1">
      <c r="A132" s="143">
        <v>121</v>
      </c>
      <c r="B132" s="144"/>
      <c r="C132" s="194"/>
      <c r="D132" s="146"/>
      <c r="E132" s="345" t="str">
        <f t="shared" si="6"/>
        <v/>
      </c>
      <c r="F132" s="143"/>
      <c r="H132" s="71"/>
      <c r="I132" s="64"/>
      <c r="J132"/>
      <c r="K132" s="64"/>
      <c r="L132" s="64"/>
      <c r="M132" s="64"/>
      <c r="N132" s="64"/>
      <c r="O132" s="64"/>
      <c r="P132" s="64"/>
      <c r="Q132" s="64"/>
      <c r="R132" s="64"/>
    </row>
    <row r="133" spans="1:18" s="70" customFormat="1">
      <c r="A133" s="143">
        <v>122</v>
      </c>
      <c r="B133" s="144"/>
      <c r="C133" s="194"/>
      <c r="D133" s="146"/>
      <c r="E133" s="345" t="str">
        <f t="shared" si="6"/>
        <v/>
      </c>
      <c r="F133" s="143"/>
      <c r="H133" s="71"/>
      <c r="I133" s="64"/>
      <c r="J133"/>
      <c r="K133" s="64"/>
      <c r="L133" s="64"/>
      <c r="M133" s="64"/>
      <c r="N133" s="64"/>
      <c r="O133" s="64"/>
      <c r="P133" s="64"/>
      <c r="Q133" s="64"/>
      <c r="R133" s="64"/>
    </row>
    <row r="134" spans="1:18" s="70" customFormat="1">
      <c r="A134" s="143">
        <v>123</v>
      </c>
      <c r="B134" s="144"/>
      <c r="C134" s="194"/>
      <c r="D134" s="146"/>
      <c r="E134" s="345" t="str">
        <f t="shared" si="6"/>
        <v/>
      </c>
      <c r="F134" s="143"/>
      <c r="H134" s="71"/>
      <c r="I134" s="64"/>
      <c r="J134"/>
      <c r="K134" s="64"/>
      <c r="L134" s="64"/>
      <c r="M134" s="64"/>
      <c r="N134" s="64"/>
      <c r="O134" s="64"/>
      <c r="P134" s="64"/>
      <c r="Q134" s="64"/>
      <c r="R134" s="64"/>
    </row>
    <row r="135" spans="1:18" s="70" customFormat="1">
      <c r="A135" s="143">
        <v>124</v>
      </c>
      <c r="B135" s="144"/>
      <c r="C135" s="194"/>
      <c r="D135" s="146"/>
      <c r="E135" s="345" t="str">
        <f t="shared" si="6"/>
        <v/>
      </c>
      <c r="F135" s="143"/>
      <c r="H135" s="71"/>
      <c r="I135" s="64"/>
      <c r="J135"/>
      <c r="K135" s="64"/>
      <c r="L135" s="64"/>
      <c r="M135" s="64"/>
      <c r="N135" s="64"/>
      <c r="O135" s="64"/>
      <c r="P135" s="64"/>
      <c r="Q135" s="64"/>
      <c r="R135" s="64"/>
    </row>
    <row r="136" spans="1:18" s="70" customFormat="1">
      <c r="A136" s="143">
        <v>125</v>
      </c>
      <c r="B136" s="144"/>
      <c r="C136" s="194"/>
      <c r="D136" s="146"/>
      <c r="E136" s="345" t="str">
        <f t="shared" si="6"/>
        <v/>
      </c>
      <c r="F136" s="143"/>
      <c r="H136" s="71"/>
      <c r="I136" s="64"/>
      <c r="J136"/>
      <c r="K136" s="64"/>
      <c r="L136" s="64"/>
      <c r="M136" s="64"/>
      <c r="N136" s="64"/>
      <c r="O136" s="64"/>
      <c r="P136" s="64"/>
      <c r="Q136" s="64"/>
      <c r="R136" s="64"/>
    </row>
    <row r="137" spans="1:18" s="70" customFormat="1">
      <c r="A137" s="143">
        <v>126</v>
      </c>
      <c r="B137" s="144"/>
      <c r="C137" s="194"/>
      <c r="D137" s="146"/>
      <c r="E137" s="345" t="str">
        <f t="shared" si="6"/>
        <v/>
      </c>
      <c r="F137" s="143"/>
      <c r="H137" s="71"/>
      <c r="I137" s="64"/>
      <c r="J137"/>
      <c r="K137" s="64"/>
      <c r="L137" s="64"/>
      <c r="M137" s="64"/>
      <c r="N137" s="64"/>
      <c r="O137" s="64"/>
      <c r="P137" s="64"/>
      <c r="Q137" s="64"/>
      <c r="R137" s="64"/>
    </row>
    <row r="138" spans="1:18" s="70" customFormat="1">
      <c r="A138" s="143">
        <v>127</v>
      </c>
      <c r="B138" s="144"/>
      <c r="C138" s="194"/>
      <c r="D138" s="146"/>
      <c r="E138" s="345" t="str">
        <f t="shared" si="6"/>
        <v/>
      </c>
      <c r="F138" s="143"/>
      <c r="H138" s="71"/>
      <c r="I138" s="64"/>
      <c r="J138"/>
      <c r="K138" s="64"/>
      <c r="L138" s="64"/>
      <c r="M138" s="64"/>
      <c r="N138" s="64"/>
      <c r="O138" s="64"/>
      <c r="P138" s="64"/>
      <c r="Q138" s="64"/>
      <c r="R138" s="64"/>
    </row>
    <row r="139" spans="1:18" s="70" customFormat="1">
      <c r="A139" s="143">
        <v>128</v>
      </c>
      <c r="B139" s="144"/>
      <c r="C139" s="194"/>
      <c r="D139" s="146"/>
      <c r="E139" s="345" t="str">
        <f t="shared" si="6"/>
        <v/>
      </c>
      <c r="F139" s="143"/>
      <c r="H139" s="71"/>
      <c r="I139" s="64"/>
      <c r="J139"/>
      <c r="K139" s="64"/>
      <c r="L139" s="64"/>
      <c r="M139" s="64"/>
      <c r="N139" s="64"/>
      <c r="O139" s="64"/>
      <c r="P139" s="64"/>
      <c r="Q139" s="64"/>
      <c r="R139" s="64"/>
    </row>
    <row r="140" spans="1:18" s="70" customFormat="1">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c r="A141" s="143">
        <v>130</v>
      </c>
      <c r="B141" s="144"/>
      <c r="C141" s="194"/>
      <c r="D141" s="146"/>
      <c r="E141" s="345" t="str">
        <f t="shared" si="10"/>
        <v/>
      </c>
      <c r="F141" s="143"/>
      <c r="H141" s="71"/>
      <c r="I141" s="64"/>
      <c r="J141"/>
      <c r="K141" s="64"/>
      <c r="L141" s="64"/>
      <c r="M141" s="64"/>
      <c r="N141" s="64"/>
      <c r="O141" s="64"/>
      <c r="P141" s="64"/>
      <c r="Q141" s="64"/>
      <c r="R141" s="64"/>
    </row>
    <row r="142" spans="1:18" s="70" customFormat="1">
      <c r="A142" s="143">
        <v>131</v>
      </c>
      <c r="B142" s="144"/>
      <c r="C142" s="194"/>
      <c r="D142" s="146"/>
      <c r="E142" s="345" t="str">
        <f t="shared" si="10"/>
        <v/>
      </c>
      <c r="F142" s="143"/>
      <c r="H142" s="71"/>
      <c r="I142" s="64"/>
      <c r="J142"/>
      <c r="K142" s="64"/>
      <c r="L142" s="64"/>
      <c r="M142" s="64"/>
      <c r="N142" s="64"/>
      <c r="O142" s="64"/>
      <c r="P142" s="64"/>
      <c r="Q142" s="64"/>
      <c r="R142" s="64"/>
    </row>
    <row r="143" spans="1:18" s="70" customFormat="1">
      <c r="A143" s="143">
        <v>132</v>
      </c>
      <c r="B143" s="144"/>
      <c r="C143" s="194"/>
      <c r="D143" s="146"/>
      <c r="E143" s="345" t="str">
        <f t="shared" si="10"/>
        <v/>
      </c>
      <c r="F143" s="143"/>
      <c r="H143" s="71"/>
      <c r="I143" s="64"/>
      <c r="J143"/>
      <c r="K143" s="64"/>
      <c r="L143" s="64"/>
      <c r="M143" s="64"/>
      <c r="N143" s="64"/>
      <c r="O143" s="64"/>
      <c r="P143" s="64"/>
      <c r="Q143" s="64"/>
      <c r="R143" s="64"/>
    </row>
    <row r="144" spans="1:18" s="70" customFormat="1">
      <c r="A144" s="143">
        <v>133</v>
      </c>
      <c r="B144" s="144"/>
      <c r="C144" s="194"/>
      <c r="D144" s="146"/>
      <c r="E144" s="345" t="str">
        <f t="shared" si="10"/>
        <v/>
      </c>
      <c r="F144" s="143"/>
      <c r="H144" s="71"/>
      <c r="I144" s="64"/>
      <c r="J144"/>
      <c r="K144" s="64"/>
      <c r="L144" s="64"/>
      <c r="M144" s="64"/>
      <c r="N144" s="64"/>
      <c r="O144" s="64"/>
      <c r="P144" s="64"/>
      <c r="Q144" s="64"/>
      <c r="R144" s="64"/>
    </row>
    <row r="145" spans="1:18" s="70" customFormat="1">
      <c r="A145" s="143">
        <v>134</v>
      </c>
      <c r="B145" s="144"/>
      <c r="C145" s="194"/>
      <c r="D145" s="146"/>
      <c r="E145" s="345" t="str">
        <f t="shared" si="10"/>
        <v/>
      </c>
      <c r="F145" s="143"/>
      <c r="H145" s="71"/>
      <c r="I145" s="64"/>
      <c r="J145"/>
      <c r="K145" s="64"/>
      <c r="L145" s="64"/>
      <c r="M145" s="64"/>
      <c r="N145" s="64"/>
      <c r="O145" s="64"/>
      <c r="P145" s="64"/>
      <c r="Q145" s="64"/>
      <c r="R145" s="64"/>
    </row>
    <row r="146" spans="1:18" s="70" customFormat="1">
      <c r="A146" s="143">
        <v>135</v>
      </c>
      <c r="B146" s="144"/>
      <c r="C146" s="194"/>
      <c r="D146" s="146"/>
      <c r="E146" s="345" t="str">
        <f t="shared" si="10"/>
        <v/>
      </c>
      <c r="F146" s="143"/>
      <c r="H146" s="71"/>
      <c r="I146" s="64"/>
      <c r="J146"/>
      <c r="K146" s="64"/>
      <c r="L146" s="64"/>
      <c r="M146" s="64"/>
      <c r="N146" s="64"/>
      <c r="O146" s="64"/>
      <c r="P146" s="64"/>
      <c r="Q146" s="64"/>
      <c r="R146" s="64"/>
    </row>
    <row r="147" spans="1:18" s="70" customFormat="1">
      <c r="A147" s="143">
        <v>136</v>
      </c>
      <c r="B147" s="144"/>
      <c r="C147" s="194"/>
      <c r="D147" s="146"/>
      <c r="E147" s="345" t="str">
        <f t="shared" si="10"/>
        <v/>
      </c>
      <c r="F147" s="143"/>
      <c r="H147" s="71"/>
      <c r="I147" s="64"/>
      <c r="J147"/>
      <c r="K147" s="64"/>
      <c r="L147" s="64"/>
      <c r="M147" s="64"/>
      <c r="N147" s="64"/>
      <c r="O147" s="64"/>
      <c r="P147" s="64"/>
      <c r="Q147" s="64"/>
      <c r="R147" s="64"/>
    </row>
    <row r="148" spans="1:18" s="70" customFormat="1">
      <c r="A148" s="143">
        <v>137</v>
      </c>
      <c r="B148" s="144"/>
      <c r="C148" s="194"/>
      <c r="D148" s="146"/>
      <c r="E148" s="345" t="str">
        <f t="shared" si="10"/>
        <v/>
      </c>
      <c r="F148" s="143"/>
      <c r="H148" s="71"/>
      <c r="I148" s="64"/>
      <c r="J148"/>
      <c r="K148" s="64"/>
      <c r="L148" s="64"/>
      <c r="M148" s="64"/>
      <c r="N148" s="64"/>
      <c r="O148" s="64"/>
      <c r="P148" s="64"/>
      <c r="Q148" s="64"/>
      <c r="R148" s="64"/>
    </row>
    <row r="149" spans="1:18" s="70" customFormat="1">
      <c r="A149" s="143">
        <v>138</v>
      </c>
      <c r="B149" s="144"/>
      <c r="C149" s="194"/>
      <c r="D149" s="146"/>
      <c r="E149" s="345" t="str">
        <f t="shared" si="10"/>
        <v/>
      </c>
      <c r="F149" s="143"/>
      <c r="H149" s="71"/>
      <c r="I149" s="64"/>
      <c r="J149"/>
      <c r="K149" s="64"/>
      <c r="L149" s="64"/>
      <c r="M149" s="64"/>
      <c r="N149" s="64"/>
      <c r="O149" s="64"/>
      <c r="P149" s="64"/>
      <c r="Q149" s="64"/>
      <c r="R149" s="64"/>
    </row>
    <row r="150" spans="1:18" s="70" customFormat="1">
      <c r="A150" s="143">
        <v>139</v>
      </c>
      <c r="B150" s="144"/>
      <c r="C150" s="194"/>
      <c r="D150" s="146"/>
      <c r="E150" s="345" t="str">
        <f t="shared" si="10"/>
        <v/>
      </c>
      <c r="F150" s="143"/>
      <c r="H150" s="71"/>
      <c r="I150" s="64"/>
      <c r="J150"/>
      <c r="K150" s="64"/>
      <c r="L150" s="64"/>
      <c r="M150" s="64"/>
      <c r="N150" s="64"/>
      <c r="O150" s="64"/>
      <c r="P150" s="64"/>
      <c r="Q150" s="64"/>
      <c r="R150" s="64"/>
    </row>
    <row r="151" spans="1:18" s="70" customFormat="1">
      <c r="A151" s="143">
        <v>140</v>
      </c>
      <c r="B151" s="144"/>
      <c r="C151" s="194"/>
      <c r="D151" s="146"/>
      <c r="E151" s="345" t="str">
        <f t="shared" si="10"/>
        <v/>
      </c>
      <c r="F151" s="143"/>
      <c r="H151" s="71"/>
      <c r="I151" s="64"/>
      <c r="J151"/>
      <c r="K151" s="64"/>
      <c r="L151" s="64"/>
      <c r="M151" s="64"/>
      <c r="N151" s="64"/>
      <c r="O151" s="64"/>
      <c r="P151" s="64"/>
      <c r="Q151" s="64"/>
      <c r="R151" s="64"/>
    </row>
    <row r="152" spans="1:18" s="70" customFormat="1">
      <c r="A152" s="143">
        <v>141</v>
      </c>
      <c r="B152" s="144"/>
      <c r="C152" s="194"/>
      <c r="D152" s="146"/>
      <c r="E152" s="345" t="str">
        <f t="shared" si="10"/>
        <v/>
      </c>
      <c r="F152" s="143"/>
      <c r="H152" s="71"/>
      <c r="I152" s="64"/>
      <c r="J152"/>
      <c r="K152" s="64"/>
      <c r="L152" s="64"/>
      <c r="M152" s="64"/>
      <c r="N152" s="64"/>
      <c r="O152" s="64"/>
      <c r="P152" s="64"/>
      <c r="Q152" s="64"/>
      <c r="R152" s="64"/>
    </row>
    <row r="153" spans="1:18" s="70" customFormat="1">
      <c r="A153" s="143">
        <v>142</v>
      </c>
      <c r="B153" s="144"/>
      <c r="C153" s="194"/>
      <c r="D153" s="146"/>
      <c r="E153" s="345" t="str">
        <f t="shared" si="10"/>
        <v/>
      </c>
      <c r="F153" s="143"/>
      <c r="H153" s="71"/>
      <c r="I153" s="64"/>
      <c r="J153"/>
      <c r="K153" s="64"/>
      <c r="L153" s="64"/>
      <c r="M153" s="64"/>
      <c r="N153" s="64"/>
      <c r="O153" s="64"/>
      <c r="P153" s="64"/>
      <c r="Q153" s="64"/>
      <c r="R153" s="64"/>
    </row>
    <row r="154" spans="1:18" s="70" customFormat="1">
      <c r="A154" s="143">
        <v>143</v>
      </c>
      <c r="B154" s="144"/>
      <c r="C154" s="194"/>
      <c r="D154" s="146"/>
      <c r="E154" s="345" t="str">
        <f t="shared" si="10"/>
        <v/>
      </c>
      <c r="F154" s="143"/>
      <c r="H154" s="71"/>
      <c r="I154" s="64"/>
      <c r="J154"/>
      <c r="K154" s="64"/>
      <c r="L154" s="64"/>
      <c r="M154" s="64"/>
      <c r="N154" s="64"/>
      <c r="O154" s="64"/>
      <c r="P154" s="64"/>
      <c r="Q154" s="64"/>
      <c r="R154" s="64"/>
    </row>
    <row r="155" spans="1:18" s="70" customFormat="1">
      <c r="A155" s="143">
        <v>144</v>
      </c>
      <c r="B155" s="144"/>
      <c r="C155" s="194"/>
      <c r="D155" s="146"/>
      <c r="E155" s="345" t="str">
        <f t="shared" si="10"/>
        <v/>
      </c>
      <c r="F155" s="143"/>
      <c r="H155" s="71"/>
      <c r="I155" s="64"/>
      <c r="J155"/>
      <c r="K155" s="64"/>
      <c r="L155" s="64"/>
      <c r="M155" s="64"/>
      <c r="N155" s="64"/>
      <c r="O155" s="64"/>
      <c r="P155" s="64"/>
      <c r="Q155" s="64"/>
      <c r="R155" s="64"/>
    </row>
    <row r="156" spans="1:18" s="70" customFormat="1">
      <c r="A156" s="143">
        <v>145</v>
      </c>
      <c r="B156" s="144"/>
      <c r="C156" s="194"/>
      <c r="D156" s="146"/>
      <c r="E156" s="345" t="str">
        <f t="shared" si="10"/>
        <v/>
      </c>
      <c r="F156" s="143"/>
      <c r="H156" s="71"/>
      <c r="I156" s="64"/>
      <c r="J156"/>
      <c r="K156" s="64"/>
      <c r="L156" s="64"/>
      <c r="M156" s="64"/>
      <c r="N156" s="64"/>
      <c r="O156" s="64"/>
      <c r="P156" s="64"/>
      <c r="Q156" s="64"/>
      <c r="R156" s="64"/>
    </row>
    <row r="157" spans="1:18" s="70" customFormat="1">
      <c r="A157" s="143">
        <v>146</v>
      </c>
      <c r="B157" s="144"/>
      <c r="C157" s="194"/>
      <c r="D157" s="146"/>
      <c r="E157" s="345" t="str">
        <f t="shared" si="10"/>
        <v/>
      </c>
      <c r="F157" s="143"/>
      <c r="H157" s="71"/>
      <c r="I157" s="64"/>
      <c r="J157"/>
      <c r="K157" s="64"/>
      <c r="L157" s="64"/>
      <c r="M157" s="64"/>
      <c r="N157" s="64"/>
      <c r="O157" s="64"/>
      <c r="P157" s="64"/>
      <c r="Q157" s="64"/>
      <c r="R157" s="64"/>
    </row>
    <row r="158" spans="1:18" s="70" customFormat="1">
      <c r="A158" s="143">
        <v>147</v>
      </c>
      <c r="B158" s="144"/>
      <c r="C158" s="194"/>
      <c r="D158" s="146"/>
      <c r="E158" s="345" t="str">
        <f t="shared" si="10"/>
        <v/>
      </c>
      <c r="F158" s="143"/>
      <c r="H158" s="71"/>
      <c r="I158" s="64"/>
      <c r="J158"/>
      <c r="K158" s="64"/>
      <c r="L158" s="64"/>
      <c r="M158" s="64"/>
      <c r="N158" s="64"/>
      <c r="O158" s="64"/>
      <c r="P158" s="64"/>
      <c r="Q158" s="64"/>
      <c r="R158" s="64"/>
    </row>
    <row r="159" spans="1:18" s="70" customFormat="1">
      <c r="A159" s="143">
        <v>148</v>
      </c>
      <c r="B159" s="144"/>
      <c r="C159" s="194"/>
      <c r="D159" s="146"/>
      <c r="E159" s="345" t="str">
        <f t="shared" si="10"/>
        <v/>
      </c>
      <c r="F159" s="143"/>
      <c r="H159" s="71"/>
      <c r="I159" s="64"/>
      <c r="J159"/>
      <c r="K159" s="64"/>
      <c r="L159" s="64"/>
      <c r="M159" s="64"/>
      <c r="N159" s="64"/>
      <c r="O159" s="64"/>
      <c r="P159" s="64"/>
      <c r="Q159" s="64"/>
      <c r="R159" s="64"/>
    </row>
    <row r="160" spans="1:18" s="70" customFormat="1">
      <c r="A160" s="143">
        <v>149</v>
      </c>
      <c r="B160" s="144"/>
      <c r="C160" s="194"/>
      <c r="D160" s="146"/>
      <c r="E160" s="345" t="str">
        <f t="shared" si="10"/>
        <v/>
      </c>
      <c r="F160" s="143"/>
      <c r="H160" s="71"/>
      <c r="I160" s="64"/>
      <c r="J160"/>
      <c r="K160" s="64"/>
      <c r="L160" s="64"/>
      <c r="M160" s="64"/>
      <c r="N160" s="64"/>
      <c r="O160" s="64"/>
      <c r="P160" s="64"/>
      <c r="Q160" s="64"/>
      <c r="R160" s="64"/>
    </row>
    <row r="161" spans="1:18" s="70" customFormat="1">
      <c r="A161" s="143">
        <v>150</v>
      </c>
      <c r="B161" s="144"/>
      <c r="C161" s="194"/>
      <c r="D161" s="146"/>
      <c r="E161" s="345" t="str">
        <f t="shared" si="10"/>
        <v/>
      </c>
      <c r="F161" s="143"/>
      <c r="H161" s="71"/>
      <c r="I161" s="64"/>
      <c r="J161"/>
      <c r="K161" s="64"/>
      <c r="L161" s="64"/>
      <c r="M161" s="64"/>
      <c r="N161" s="64"/>
      <c r="O161" s="64"/>
      <c r="P161" s="64"/>
      <c r="Q161" s="64"/>
      <c r="R161" s="64"/>
    </row>
    <row r="162" spans="1:18" s="70" customFormat="1">
      <c r="A162" s="143">
        <v>151</v>
      </c>
      <c r="B162" s="144"/>
      <c r="C162" s="194"/>
      <c r="D162" s="146"/>
      <c r="E162" s="345" t="str">
        <f t="shared" si="10"/>
        <v/>
      </c>
      <c r="F162" s="143"/>
      <c r="H162" s="71"/>
      <c r="I162" s="64"/>
      <c r="J162"/>
      <c r="K162" s="64"/>
      <c r="L162" s="64"/>
      <c r="M162" s="64"/>
      <c r="N162" s="64"/>
      <c r="O162" s="64"/>
      <c r="P162" s="64"/>
      <c r="Q162" s="64"/>
      <c r="R162" s="64"/>
    </row>
    <row r="163" spans="1:18" s="70" customFormat="1">
      <c r="A163" s="143">
        <v>152</v>
      </c>
      <c r="B163" s="144"/>
      <c r="C163" s="194"/>
      <c r="D163" s="146"/>
      <c r="E163" s="345" t="str">
        <f t="shared" si="10"/>
        <v/>
      </c>
      <c r="F163" s="143"/>
      <c r="H163" s="71"/>
      <c r="I163" s="64"/>
      <c r="J163"/>
      <c r="K163" s="64"/>
      <c r="L163" s="64"/>
      <c r="M163" s="64"/>
      <c r="N163" s="64"/>
      <c r="O163" s="64"/>
      <c r="P163" s="64"/>
      <c r="Q163" s="64"/>
      <c r="R163" s="64"/>
    </row>
    <row r="164" spans="1:18" s="70" customFormat="1">
      <c r="A164" s="143">
        <v>153</v>
      </c>
      <c r="B164" s="144"/>
      <c r="C164" s="194"/>
      <c r="D164" s="146"/>
      <c r="E164" s="345" t="str">
        <f t="shared" si="10"/>
        <v/>
      </c>
      <c r="F164" s="143"/>
      <c r="H164" s="71"/>
      <c r="I164" s="64"/>
      <c r="J164"/>
      <c r="K164" s="64"/>
      <c r="L164" s="64"/>
      <c r="M164" s="64"/>
      <c r="N164" s="64"/>
      <c r="O164" s="64"/>
      <c r="P164" s="64"/>
      <c r="Q164" s="64"/>
      <c r="R164" s="64"/>
    </row>
    <row r="165" spans="1:18" s="70" customFormat="1">
      <c r="A165" s="143">
        <v>154</v>
      </c>
      <c r="B165" s="144"/>
      <c r="C165" s="194"/>
      <c r="D165" s="146"/>
      <c r="E165" s="345" t="str">
        <f t="shared" si="10"/>
        <v/>
      </c>
      <c r="F165" s="143"/>
      <c r="H165" s="71"/>
      <c r="I165" s="64"/>
      <c r="J165"/>
      <c r="K165" s="64"/>
      <c r="L165" s="64"/>
      <c r="M165" s="64"/>
      <c r="N165" s="64"/>
      <c r="O165" s="64"/>
      <c r="P165" s="64"/>
      <c r="Q165" s="64"/>
      <c r="R165" s="64"/>
    </row>
    <row r="166" spans="1:18" s="70" customFormat="1">
      <c r="A166" s="143">
        <v>155</v>
      </c>
      <c r="B166" s="144"/>
      <c r="C166" s="194"/>
      <c r="D166" s="146"/>
      <c r="E166" s="345" t="str">
        <f t="shared" si="10"/>
        <v/>
      </c>
      <c r="F166" s="143"/>
      <c r="H166" s="71"/>
      <c r="I166" s="64"/>
      <c r="J166"/>
      <c r="K166" s="64"/>
      <c r="L166" s="64"/>
      <c r="M166" s="64"/>
      <c r="N166" s="64"/>
      <c r="O166" s="64"/>
      <c r="P166" s="64"/>
      <c r="Q166" s="64"/>
      <c r="R166" s="64"/>
    </row>
    <row r="167" spans="1:18" s="70" customFormat="1">
      <c r="A167" s="143">
        <v>156</v>
      </c>
      <c r="B167" s="144"/>
      <c r="C167" s="194"/>
      <c r="D167" s="146"/>
      <c r="E167" s="345" t="str">
        <f t="shared" si="10"/>
        <v/>
      </c>
      <c r="F167" s="143"/>
      <c r="H167" s="71"/>
      <c r="I167" s="64"/>
      <c r="J167"/>
      <c r="K167" s="64"/>
      <c r="L167" s="64"/>
      <c r="M167" s="64"/>
      <c r="N167" s="64"/>
      <c r="O167" s="64"/>
      <c r="P167" s="64"/>
      <c r="Q167" s="64"/>
      <c r="R167" s="64"/>
    </row>
    <row r="168" spans="1:18" s="70" customFormat="1">
      <c r="A168" s="143">
        <v>157</v>
      </c>
      <c r="B168" s="144"/>
      <c r="C168" s="194"/>
      <c r="D168" s="146"/>
      <c r="E168" s="345" t="str">
        <f t="shared" si="10"/>
        <v/>
      </c>
      <c r="F168" s="143"/>
      <c r="H168" s="71"/>
      <c r="I168" s="64"/>
      <c r="J168"/>
      <c r="K168" s="64"/>
      <c r="L168" s="64"/>
      <c r="M168" s="64"/>
      <c r="N168" s="64"/>
      <c r="O168" s="64"/>
      <c r="P168" s="64"/>
      <c r="Q168" s="64"/>
      <c r="R168" s="64"/>
    </row>
    <row r="169" spans="1:18" s="70" customFormat="1">
      <c r="A169" s="143">
        <v>158</v>
      </c>
      <c r="B169" s="144"/>
      <c r="C169" s="194"/>
      <c r="D169" s="146"/>
      <c r="E169" s="345" t="str">
        <f t="shared" si="10"/>
        <v/>
      </c>
      <c r="F169" s="143"/>
      <c r="H169" s="71"/>
      <c r="I169" s="64"/>
      <c r="J169"/>
      <c r="K169" s="64"/>
      <c r="L169" s="64"/>
      <c r="M169" s="64"/>
      <c r="N169" s="64"/>
      <c r="O169" s="64"/>
      <c r="P169" s="64"/>
      <c r="Q169" s="64"/>
      <c r="R169" s="64"/>
    </row>
    <row r="170" spans="1:18" s="70" customFormat="1">
      <c r="A170" s="143">
        <v>159</v>
      </c>
      <c r="B170" s="144"/>
      <c r="C170" s="194"/>
      <c r="D170" s="146"/>
      <c r="E170" s="345" t="str">
        <f t="shared" si="10"/>
        <v/>
      </c>
      <c r="F170" s="143"/>
      <c r="H170" s="71"/>
      <c r="I170" s="64"/>
      <c r="J170"/>
      <c r="K170" s="64"/>
      <c r="L170" s="64"/>
      <c r="M170" s="64"/>
      <c r="N170" s="64"/>
      <c r="O170" s="64"/>
      <c r="P170" s="64"/>
      <c r="Q170" s="64"/>
      <c r="R170" s="64"/>
    </row>
    <row r="171" spans="1:18" s="70" customFormat="1">
      <c r="A171" s="143">
        <v>160</v>
      </c>
      <c r="B171" s="144"/>
      <c r="C171" s="194"/>
      <c r="D171" s="146"/>
      <c r="E171" s="345" t="str">
        <f t="shared" si="10"/>
        <v/>
      </c>
      <c r="F171" s="143"/>
      <c r="H171" s="71"/>
      <c r="I171" s="64"/>
      <c r="J171"/>
      <c r="K171" s="64"/>
      <c r="L171" s="64"/>
      <c r="M171" s="64"/>
      <c r="N171" s="64"/>
      <c r="O171" s="64"/>
      <c r="P171" s="64"/>
      <c r="Q171" s="64"/>
      <c r="R171" s="64"/>
    </row>
    <row r="172" spans="1:18" s="70" customFormat="1">
      <c r="A172" s="143">
        <v>161</v>
      </c>
      <c r="B172" s="144"/>
      <c r="C172" s="194"/>
      <c r="D172" s="146"/>
      <c r="E172" s="345" t="str">
        <f t="shared" si="10"/>
        <v/>
      </c>
      <c r="F172" s="143"/>
      <c r="H172" s="71"/>
      <c r="I172" s="64"/>
      <c r="J172"/>
      <c r="K172" s="64"/>
      <c r="L172" s="64"/>
      <c r="M172" s="64"/>
      <c r="N172" s="64"/>
      <c r="O172" s="64"/>
      <c r="P172" s="64"/>
      <c r="Q172" s="64"/>
      <c r="R172" s="64"/>
    </row>
    <row r="173" spans="1:18" s="70" customFormat="1">
      <c r="A173" s="143">
        <v>162</v>
      </c>
      <c r="B173" s="144"/>
      <c r="C173" s="194"/>
      <c r="D173" s="146"/>
      <c r="E173" s="345" t="str">
        <f t="shared" si="10"/>
        <v/>
      </c>
      <c r="F173" s="143"/>
      <c r="H173" s="71"/>
      <c r="I173" s="64"/>
      <c r="J173"/>
      <c r="K173" s="64"/>
      <c r="L173" s="64"/>
      <c r="M173" s="64"/>
      <c r="N173" s="64"/>
      <c r="O173" s="64"/>
      <c r="P173" s="64"/>
      <c r="Q173" s="64"/>
      <c r="R173" s="64"/>
    </row>
    <row r="174" spans="1:18" s="70" customFormat="1">
      <c r="A174" s="143">
        <v>163</v>
      </c>
      <c r="B174" s="144"/>
      <c r="C174" s="194"/>
      <c r="D174" s="146"/>
      <c r="E174" s="345" t="str">
        <f t="shared" si="10"/>
        <v/>
      </c>
      <c r="F174" s="143"/>
      <c r="H174" s="71"/>
      <c r="I174" s="64"/>
      <c r="J174"/>
      <c r="K174" s="64"/>
      <c r="L174" s="64"/>
      <c r="M174" s="64"/>
      <c r="N174" s="64"/>
      <c r="O174" s="64"/>
      <c r="P174" s="64"/>
      <c r="Q174" s="64"/>
      <c r="R174" s="64"/>
    </row>
    <row r="175" spans="1:18" s="70" customFormat="1">
      <c r="A175" s="143">
        <v>164</v>
      </c>
      <c r="B175" s="144"/>
      <c r="C175" s="194"/>
      <c r="D175" s="146"/>
      <c r="E175" s="345" t="str">
        <f t="shared" si="10"/>
        <v/>
      </c>
      <c r="F175" s="143"/>
      <c r="H175" s="71"/>
      <c r="I175" s="64"/>
      <c r="J175"/>
      <c r="K175" s="64"/>
      <c r="L175" s="64"/>
      <c r="M175" s="64"/>
      <c r="N175" s="64"/>
      <c r="O175" s="64"/>
      <c r="P175" s="64"/>
      <c r="Q175" s="64"/>
      <c r="R175" s="64"/>
    </row>
    <row r="176" spans="1:18" s="70" customFormat="1">
      <c r="A176" s="143">
        <v>165</v>
      </c>
      <c r="B176" s="144"/>
      <c r="C176" s="194"/>
      <c r="D176" s="146"/>
      <c r="E176" s="345" t="str">
        <f t="shared" si="10"/>
        <v/>
      </c>
      <c r="F176" s="143"/>
      <c r="H176" s="71"/>
      <c r="I176" s="64"/>
      <c r="J176"/>
      <c r="K176" s="64"/>
      <c r="L176" s="64"/>
      <c r="M176" s="64"/>
      <c r="N176" s="64"/>
      <c r="O176" s="64"/>
      <c r="P176" s="64"/>
      <c r="Q176" s="64"/>
      <c r="R176" s="64"/>
    </row>
    <row r="177" spans="1:18" s="70" customFormat="1">
      <c r="A177" s="143">
        <v>166</v>
      </c>
      <c r="B177" s="144"/>
      <c r="C177" s="194"/>
      <c r="D177" s="146"/>
      <c r="E177" s="345" t="str">
        <f t="shared" si="10"/>
        <v/>
      </c>
      <c r="F177" s="143"/>
      <c r="H177" s="71"/>
      <c r="I177" s="64"/>
      <c r="J177"/>
      <c r="K177" s="64"/>
      <c r="L177" s="64"/>
      <c r="M177" s="64"/>
      <c r="N177" s="64"/>
      <c r="O177" s="64"/>
      <c r="P177" s="64"/>
      <c r="Q177" s="64"/>
      <c r="R177" s="64"/>
    </row>
    <row r="178" spans="1:18" s="70" customFormat="1">
      <c r="A178" s="143">
        <v>167</v>
      </c>
      <c r="B178" s="144"/>
      <c r="C178" s="194"/>
      <c r="D178" s="146"/>
      <c r="E178" s="345" t="str">
        <f t="shared" si="10"/>
        <v/>
      </c>
      <c r="F178" s="143"/>
      <c r="H178" s="71"/>
      <c r="I178" s="64"/>
      <c r="J178"/>
      <c r="K178" s="64"/>
      <c r="L178" s="64"/>
      <c r="M178" s="64"/>
      <c r="N178" s="64"/>
      <c r="O178" s="64"/>
      <c r="P178" s="64"/>
      <c r="Q178" s="64"/>
      <c r="R178" s="64"/>
    </row>
    <row r="179" spans="1:18" s="70" customFormat="1">
      <c r="A179" s="143">
        <v>168</v>
      </c>
      <c r="B179" s="144"/>
      <c r="C179" s="194"/>
      <c r="D179" s="146"/>
      <c r="E179" s="345" t="str">
        <f t="shared" si="10"/>
        <v/>
      </c>
      <c r="F179" s="143"/>
      <c r="H179" s="71"/>
      <c r="I179" s="64"/>
      <c r="J179"/>
      <c r="K179" s="64"/>
      <c r="L179" s="64"/>
      <c r="M179" s="64"/>
      <c r="N179" s="64"/>
      <c r="O179" s="64"/>
      <c r="P179" s="64"/>
      <c r="Q179" s="64"/>
      <c r="R179" s="64"/>
    </row>
    <row r="180" spans="1:18" s="70" customFormat="1">
      <c r="A180" s="143">
        <v>169</v>
      </c>
      <c r="B180" s="144"/>
      <c r="C180" s="194"/>
      <c r="D180" s="146"/>
      <c r="E180" s="345" t="str">
        <f t="shared" si="10"/>
        <v/>
      </c>
      <c r="F180" s="143"/>
      <c r="H180" s="71"/>
      <c r="I180" s="64"/>
      <c r="J180"/>
      <c r="K180" s="64"/>
      <c r="L180" s="64"/>
      <c r="M180" s="64"/>
      <c r="N180" s="64"/>
      <c r="O180" s="64"/>
      <c r="P180" s="64"/>
      <c r="Q180" s="64"/>
      <c r="R180" s="64"/>
    </row>
    <row r="181" spans="1:18" s="70" customFormat="1">
      <c r="A181" s="143">
        <v>170</v>
      </c>
      <c r="B181" s="144"/>
      <c r="C181" s="194"/>
      <c r="D181" s="146"/>
      <c r="E181" s="345" t="str">
        <f t="shared" si="10"/>
        <v/>
      </c>
      <c r="F181" s="143"/>
      <c r="H181" s="71"/>
      <c r="I181" s="64"/>
      <c r="J181"/>
      <c r="K181" s="64"/>
      <c r="L181" s="64"/>
      <c r="M181" s="64"/>
      <c r="N181" s="64"/>
      <c r="O181" s="64"/>
      <c r="P181" s="64"/>
      <c r="Q181" s="64"/>
      <c r="R181" s="64"/>
    </row>
    <row r="182" spans="1:18" s="70" customFormat="1">
      <c r="A182" s="143">
        <v>171</v>
      </c>
      <c r="B182" s="144"/>
      <c r="C182" s="194"/>
      <c r="D182" s="146"/>
      <c r="E182" s="345" t="str">
        <f t="shared" si="10"/>
        <v/>
      </c>
      <c r="F182" s="143"/>
      <c r="H182" s="71"/>
      <c r="I182" s="64"/>
      <c r="J182"/>
      <c r="K182" s="64"/>
      <c r="L182" s="64"/>
      <c r="M182" s="64"/>
      <c r="N182" s="64"/>
      <c r="O182" s="64"/>
      <c r="P182" s="64"/>
      <c r="Q182" s="64"/>
      <c r="R182" s="64"/>
    </row>
    <row r="183" spans="1:18" s="70" customFormat="1">
      <c r="A183" s="143">
        <v>172</v>
      </c>
      <c r="B183" s="144"/>
      <c r="C183" s="194"/>
      <c r="D183" s="146"/>
      <c r="E183" s="345" t="str">
        <f t="shared" si="10"/>
        <v/>
      </c>
      <c r="F183" s="143"/>
      <c r="H183" s="71"/>
      <c r="I183" s="64"/>
      <c r="J183"/>
      <c r="K183" s="64"/>
      <c r="L183" s="64"/>
      <c r="M183" s="64"/>
      <c r="N183" s="64"/>
      <c r="O183" s="64"/>
      <c r="P183" s="64"/>
      <c r="Q183" s="64"/>
      <c r="R183" s="64"/>
    </row>
    <row r="184" spans="1:18" s="70" customFormat="1">
      <c r="A184" s="143">
        <v>173</v>
      </c>
      <c r="B184" s="144"/>
      <c r="C184" s="194"/>
      <c r="D184" s="146"/>
      <c r="E184" s="345" t="str">
        <f t="shared" si="10"/>
        <v/>
      </c>
      <c r="F184" s="143"/>
      <c r="H184" s="71"/>
      <c r="I184" s="64"/>
      <c r="J184"/>
      <c r="K184" s="64"/>
      <c r="L184" s="64"/>
      <c r="M184" s="64"/>
      <c r="N184" s="64"/>
      <c r="O184" s="64"/>
      <c r="P184" s="64"/>
      <c r="Q184" s="64"/>
      <c r="R184" s="64"/>
    </row>
    <row r="185" spans="1:18" s="70" customFormat="1">
      <c r="A185" s="143">
        <v>174</v>
      </c>
      <c r="B185" s="144"/>
      <c r="C185" s="194"/>
      <c r="D185" s="146"/>
      <c r="E185" s="345" t="str">
        <f t="shared" si="10"/>
        <v/>
      </c>
      <c r="F185" s="143"/>
      <c r="H185" s="71"/>
      <c r="I185" s="64"/>
      <c r="J185"/>
      <c r="K185" s="64"/>
      <c r="L185" s="64"/>
      <c r="M185" s="64"/>
      <c r="N185" s="64"/>
      <c r="O185" s="64"/>
      <c r="P185" s="64"/>
      <c r="Q185" s="64"/>
      <c r="R185" s="64"/>
    </row>
    <row r="186" spans="1:18" s="70" customFormat="1">
      <c r="A186" s="143">
        <v>175</v>
      </c>
      <c r="B186" s="144"/>
      <c r="C186" s="194"/>
      <c r="D186" s="146"/>
      <c r="E186" s="345" t="str">
        <f t="shared" si="10"/>
        <v/>
      </c>
      <c r="F186" s="143"/>
      <c r="H186" s="71"/>
      <c r="I186" s="64"/>
      <c r="J186"/>
      <c r="K186" s="64"/>
      <c r="L186" s="64"/>
      <c r="M186" s="64"/>
      <c r="N186" s="64"/>
      <c r="O186" s="64"/>
      <c r="P186" s="64"/>
      <c r="Q186" s="64"/>
      <c r="R186" s="64"/>
    </row>
    <row r="187" spans="1:18" s="70" customFormat="1">
      <c r="A187" s="143">
        <v>176</v>
      </c>
      <c r="B187" s="144"/>
      <c r="C187" s="194"/>
      <c r="D187" s="146"/>
      <c r="E187" s="345" t="str">
        <f t="shared" si="10"/>
        <v/>
      </c>
      <c r="F187" s="143"/>
      <c r="H187" s="71"/>
      <c r="I187" s="64"/>
      <c r="J187"/>
      <c r="K187" s="64"/>
      <c r="L187" s="64"/>
      <c r="M187" s="64"/>
      <c r="N187" s="64"/>
      <c r="O187" s="64"/>
      <c r="P187" s="64"/>
      <c r="Q187" s="64"/>
      <c r="R187" s="64"/>
    </row>
    <row r="188" spans="1:18" s="70" customFormat="1">
      <c r="A188" s="143">
        <v>177</v>
      </c>
      <c r="B188" s="144"/>
      <c r="C188" s="194"/>
      <c r="D188" s="146"/>
      <c r="E188" s="345" t="str">
        <f t="shared" si="10"/>
        <v/>
      </c>
      <c r="F188" s="143"/>
      <c r="H188" s="71"/>
      <c r="I188" s="64"/>
      <c r="J188"/>
      <c r="K188" s="64"/>
      <c r="L188" s="64"/>
      <c r="M188" s="64"/>
      <c r="N188" s="64"/>
      <c r="O188" s="64"/>
      <c r="P188" s="64"/>
      <c r="Q188" s="64"/>
      <c r="R188" s="64"/>
    </row>
    <row r="189" spans="1:18" s="70" customFormat="1">
      <c r="A189" s="143">
        <v>178</v>
      </c>
      <c r="B189" s="144"/>
      <c r="C189" s="194"/>
      <c r="D189" s="146"/>
      <c r="E189" s="345" t="str">
        <f t="shared" si="10"/>
        <v/>
      </c>
      <c r="F189" s="143"/>
      <c r="H189" s="71"/>
      <c r="I189" s="64"/>
      <c r="J189"/>
      <c r="K189" s="64"/>
      <c r="L189" s="64"/>
      <c r="M189" s="64"/>
      <c r="N189" s="64"/>
      <c r="O189" s="64"/>
      <c r="P189" s="64"/>
      <c r="Q189" s="64"/>
      <c r="R189" s="64"/>
    </row>
    <row r="190" spans="1:18" s="70" customFormat="1">
      <c r="A190" s="143">
        <v>179</v>
      </c>
      <c r="B190" s="144"/>
      <c r="C190" s="194"/>
      <c r="D190" s="146"/>
      <c r="E190" s="345" t="str">
        <f t="shared" si="10"/>
        <v/>
      </c>
      <c r="F190" s="143"/>
      <c r="H190" s="71"/>
      <c r="I190" s="64"/>
      <c r="J190"/>
      <c r="K190" s="64"/>
      <c r="L190" s="64"/>
      <c r="M190" s="64"/>
      <c r="N190" s="64"/>
      <c r="O190" s="64"/>
      <c r="P190" s="64"/>
      <c r="Q190" s="64"/>
      <c r="R190" s="64"/>
    </row>
    <row r="191" spans="1:18" s="70" customFormat="1">
      <c r="A191" s="143">
        <v>180</v>
      </c>
      <c r="B191" s="144"/>
      <c r="C191" s="194"/>
      <c r="D191" s="146"/>
      <c r="E191" s="345" t="str">
        <f t="shared" si="10"/>
        <v/>
      </c>
      <c r="F191" s="143"/>
      <c r="H191" s="71"/>
      <c r="I191" s="64"/>
      <c r="J191"/>
      <c r="K191" s="64"/>
      <c r="L191" s="64"/>
      <c r="M191" s="64"/>
      <c r="N191" s="64"/>
      <c r="O191" s="64"/>
      <c r="P191" s="64"/>
      <c r="Q191" s="64"/>
      <c r="R191" s="64"/>
    </row>
    <row r="192" spans="1:18" s="70" customFormat="1">
      <c r="A192" s="143">
        <v>181</v>
      </c>
      <c r="B192" s="144"/>
      <c r="C192" s="194"/>
      <c r="D192" s="146"/>
      <c r="E192" s="345" t="str">
        <f t="shared" si="10"/>
        <v/>
      </c>
      <c r="F192" s="143"/>
      <c r="H192" s="71"/>
      <c r="I192" s="64"/>
      <c r="J192"/>
      <c r="K192" s="64"/>
      <c r="L192" s="64"/>
      <c r="M192" s="64"/>
      <c r="N192" s="64"/>
      <c r="O192" s="64"/>
      <c r="P192" s="64"/>
      <c r="Q192" s="64"/>
      <c r="R192" s="64"/>
    </row>
    <row r="193" spans="1:18" s="70" customFormat="1">
      <c r="A193" s="143">
        <v>182</v>
      </c>
      <c r="B193" s="144"/>
      <c r="C193" s="194"/>
      <c r="D193" s="146"/>
      <c r="E193" s="345" t="str">
        <f t="shared" si="10"/>
        <v/>
      </c>
      <c r="F193" s="143"/>
      <c r="H193" s="71"/>
      <c r="I193" s="64"/>
      <c r="J193"/>
      <c r="K193" s="64"/>
      <c r="L193" s="64"/>
      <c r="M193" s="64"/>
      <c r="N193" s="64"/>
      <c r="O193" s="64"/>
      <c r="P193" s="64"/>
      <c r="Q193" s="64"/>
      <c r="R193" s="64"/>
    </row>
    <row r="194" spans="1:18" s="70" customFormat="1">
      <c r="A194" s="143">
        <v>183</v>
      </c>
      <c r="B194" s="144"/>
      <c r="C194" s="194"/>
      <c r="D194" s="146"/>
      <c r="E194" s="345" t="str">
        <f t="shared" si="10"/>
        <v/>
      </c>
      <c r="F194" s="143"/>
      <c r="H194" s="71"/>
      <c r="I194" s="64"/>
      <c r="J194"/>
      <c r="K194" s="64"/>
      <c r="L194" s="64"/>
      <c r="M194" s="64"/>
      <c r="N194" s="64"/>
      <c r="O194" s="64"/>
      <c r="P194" s="64"/>
      <c r="Q194" s="64"/>
      <c r="R194" s="64"/>
    </row>
    <row r="195" spans="1:18" s="70" customFormat="1">
      <c r="A195" s="143">
        <v>184</v>
      </c>
      <c r="B195" s="144"/>
      <c r="C195" s="194"/>
      <c r="D195" s="146"/>
      <c r="E195" s="345" t="str">
        <f t="shared" si="10"/>
        <v/>
      </c>
      <c r="F195" s="143"/>
      <c r="H195" s="71"/>
      <c r="I195" s="64"/>
      <c r="J195"/>
      <c r="K195" s="64"/>
      <c r="L195" s="64"/>
      <c r="M195" s="64"/>
      <c r="N195" s="64"/>
      <c r="O195" s="64"/>
      <c r="P195" s="64"/>
      <c r="Q195" s="64"/>
      <c r="R195" s="64"/>
    </row>
    <row r="196" spans="1:18" s="70" customFormat="1">
      <c r="A196" s="143">
        <v>185</v>
      </c>
      <c r="B196" s="144"/>
      <c r="C196" s="194"/>
      <c r="D196" s="146"/>
      <c r="E196" s="345" t="str">
        <f t="shared" si="10"/>
        <v/>
      </c>
      <c r="F196" s="143"/>
      <c r="H196" s="71"/>
      <c r="I196" s="64"/>
      <c r="J196"/>
      <c r="K196" s="64"/>
      <c r="L196" s="64"/>
      <c r="M196" s="64"/>
      <c r="N196" s="64"/>
      <c r="O196" s="64"/>
      <c r="P196" s="64"/>
      <c r="Q196" s="64"/>
      <c r="R196" s="64"/>
    </row>
    <row r="197" spans="1:18" s="70" customFormat="1">
      <c r="A197" s="143">
        <v>186</v>
      </c>
      <c r="B197" s="144"/>
      <c r="C197" s="194"/>
      <c r="D197" s="146"/>
      <c r="E197" s="345" t="str">
        <f t="shared" si="10"/>
        <v/>
      </c>
      <c r="F197" s="143"/>
      <c r="H197" s="71"/>
      <c r="I197" s="64"/>
      <c r="J197"/>
      <c r="K197" s="64"/>
      <c r="L197" s="64"/>
      <c r="M197" s="64"/>
      <c r="N197" s="64"/>
      <c r="O197" s="64"/>
      <c r="P197" s="64"/>
      <c r="Q197" s="64"/>
      <c r="R197" s="64"/>
    </row>
    <row r="198" spans="1:18" s="70" customFormat="1">
      <c r="A198" s="143">
        <v>187</v>
      </c>
      <c r="B198" s="144"/>
      <c r="C198" s="194"/>
      <c r="D198" s="146"/>
      <c r="E198" s="345" t="str">
        <f t="shared" si="10"/>
        <v/>
      </c>
      <c r="F198" s="143"/>
      <c r="H198" s="71"/>
      <c r="I198" s="64"/>
      <c r="J198"/>
      <c r="K198" s="64"/>
      <c r="L198" s="64"/>
      <c r="M198" s="64"/>
      <c r="N198" s="64"/>
      <c r="O198" s="64"/>
      <c r="P198" s="64"/>
      <c r="Q198" s="64"/>
      <c r="R198" s="64"/>
    </row>
    <row r="199" spans="1:18" s="70" customFormat="1">
      <c r="A199" s="143">
        <v>188</v>
      </c>
      <c r="B199" s="144"/>
      <c r="C199" s="194"/>
      <c r="D199" s="146"/>
      <c r="E199" s="345" t="str">
        <f t="shared" si="10"/>
        <v/>
      </c>
      <c r="F199" s="143"/>
      <c r="H199" s="71"/>
      <c r="I199" s="64"/>
      <c r="J199"/>
      <c r="K199" s="64"/>
      <c r="L199" s="64"/>
      <c r="M199" s="64"/>
      <c r="N199" s="64"/>
      <c r="O199" s="64"/>
      <c r="P199" s="64"/>
      <c r="Q199" s="64"/>
      <c r="R199" s="64"/>
    </row>
    <row r="200" spans="1:18" s="70" customFormat="1">
      <c r="A200" s="143">
        <v>189</v>
      </c>
      <c r="B200" s="144"/>
      <c r="C200" s="194"/>
      <c r="D200" s="146"/>
      <c r="E200" s="345" t="str">
        <f t="shared" si="10"/>
        <v/>
      </c>
      <c r="F200" s="143"/>
      <c r="H200" s="71"/>
      <c r="I200" s="64"/>
      <c r="J200"/>
      <c r="K200" s="64"/>
      <c r="L200" s="64"/>
      <c r="M200" s="64"/>
      <c r="N200" s="64"/>
      <c r="O200" s="64"/>
      <c r="P200" s="64"/>
      <c r="Q200" s="64"/>
      <c r="R200" s="64"/>
    </row>
    <row r="201" spans="1:18" s="70" customFormat="1">
      <c r="A201" s="143">
        <v>190</v>
      </c>
      <c r="B201" s="144"/>
      <c r="C201" s="194"/>
      <c r="D201" s="146"/>
      <c r="E201" s="345" t="str">
        <f t="shared" si="10"/>
        <v/>
      </c>
      <c r="F201" s="143"/>
      <c r="H201" s="71"/>
      <c r="I201" s="64"/>
      <c r="J201"/>
      <c r="K201" s="64"/>
      <c r="L201" s="64"/>
      <c r="M201" s="64"/>
      <c r="N201" s="64"/>
      <c r="O201" s="64"/>
      <c r="P201" s="64"/>
      <c r="Q201" s="64"/>
      <c r="R201" s="64"/>
    </row>
    <row r="202" spans="1:18" s="70" customFormat="1">
      <c r="A202" s="143">
        <v>191</v>
      </c>
      <c r="B202" s="144"/>
      <c r="C202" s="194"/>
      <c r="D202" s="146"/>
      <c r="E202" s="345" t="str">
        <f t="shared" si="10"/>
        <v/>
      </c>
      <c r="F202" s="143"/>
      <c r="H202" s="71"/>
      <c r="I202" s="64"/>
      <c r="J202"/>
      <c r="K202" s="64"/>
      <c r="L202" s="64"/>
      <c r="M202" s="64"/>
      <c r="N202" s="64"/>
      <c r="O202" s="64"/>
      <c r="P202" s="64"/>
      <c r="Q202" s="64"/>
      <c r="R202" s="64"/>
    </row>
    <row r="203" spans="1:18" s="70" customFormat="1">
      <c r="A203" s="143">
        <v>192</v>
      </c>
      <c r="B203" s="144"/>
      <c r="C203" s="194"/>
      <c r="D203" s="146"/>
      <c r="E203" s="345" t="str">
        <f t="shared" si="10"/>
        <v/>
      </c>
      <c r="F203" s="143"/>
      <c r="H203" s="71"/>
      <c r="I203" s="64"/>
      <c r="J203"/>
      <c r="K203" s="64"/>
      <c r="L203" s="64"/>
      <c r="M203" s="64"/>
      <c r="N203" s="64"/>
      <c r="O203" s="64"/>
      <c r="P203" s="64"/>
      <c r="Q203" s="64"/>
      <c r="R203" s="64"/>
    </row>
    <row r="204" spans="1:18" s="70" customFormat="1">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c r="A205" s="143">
        <v>194</v>
      </c>
      <c r="B205" s="144"/>
      <c r="C205" s="194"/>
      <c r="D205" s="146"/>
      <c r="E205" s="345" t="str">
        <f t="shared" si="11"/>
        <v/>
      </c>
      <c r="F205" s="143"/>
      <c r="H205" s="71"/>
      <c r="I205" s="64"/>
      <c r="J205"/>
      <c r="K205" s="64"/>
      <c r="L205" s="64"/>
      <c r="M205" s="64"/>
      <c r="N205" s="64"/>
      <c r="O205" s="64"/>
      <c r="P205" s="64"/>
      <c r="Q205" s="64"/>
      <c r="R205" s="64"/>
    </row>
    <row r="206" spans="1:18" s="70" customFormat="1">
      <c r="A206" s="143">
        <v>195</v>
      </c>
      <c r="B206" s="144"/>
      <c r="C206" s="194"/>
      <c r="D206" s="146"/>
      <c r="E206" s="345" t="str">
        <f t="shared" si="11"/>
        <v/>
      </c>
      <c r="F206" s="143"/>
      <c r="H206" s="71"/>
      <c r="I206" s="64"/>
      <c r="J206"/>
      <c r="K206" s="64"/>
      <c r="L206" s="64"/>
      <c r="M206" s="64"/>
      <c r="N206" s="64"/>
      <c r="O206" s="64"/>
      <c r="P206" s="64"/>
      <c r="Q206" s="64"/>
      <c r="R206" s="64"/>
    </row>
    <row r="207" spans="1:18" s="70" customFormat="1">
      <c r="A207" s="143">
        <v>196</v>
      </c>
      <c r="B207" s="144"/>
      <c r="C207" s="194"/>
      <c r="D207" s="146"/>
      <c r="E207" s="345" t="str">
        <f t="shared" si="11"/>
        <v/>
      </c>
      <c r="F207" s="143"/>
      <c r="H207" s="71"/>
      <c r="I207" s="64"/>
      <c r="J207"/>
      <c r="K207" s="64"/>
      <c r="L207" s="64"/>
      <c r="M207" s="64"/>
      <c r="N207" s="64"/>
      <c r="O207" s="64"/>
      <c r="P207" s="64"/>
      <c r="Q207" s="64"/>
      <c r="R207" s="64"/>
    </row>
    <row r="208" spans="1:18" s="70" customFormat="1">
      <c r="A208" s="143">
        <v>197</v>
      </c>
      <c r="B208" s="144"/>
      <c r="C208" s="194"/>
      <c r="D208" s="146"/>
      <c r="E208" s="345" t="str">
        <f t="shared" si="11"/>
        <v/>
      </c>
      <c r="F208" s="143"/>
      <c r="H208" s="71"/>
      <c r="I208" s="64"/>
      <c r="J208"/>
      <c r="K208" s="64"/>
      <c r="L208" s="64"/>
      <c r="M208" s="64"/>
      <c r="N208" s="64"/>
      <c r="O208" s="64"/>
      <c r="P208" s="64"/>
      <c r="Q208" s="64"/>
      <c r="R208" s="64"/>
    </row>
    <row r="209" spans="1:18" s="70" customFormat="1">
      <c r="A209" s="143">
        <v>198</v>
      </c>
      <c r="B209" s="144"/>
      <c r="C209" s="194"/>
      <c r="D209" s="146"/>
      <c r="E209" s="345" t="str">
        <f t="shared" si="11"/>
        <v/>
      </c>
      <c r="F209" s="143"/>
      <c r="H209" s="71"/>
      <c r="I209" s="64"/>
      <c r="J209"/>
      <c r="K209" s="64"/>
      <c r="L209" s="64"/>
      <c r="M209" s="64"/>
      <c r="N209" s="64"/>
      <c r="O209" s="64"/>
      <c r="P209" s="64"/>
      <c r="Q209" s="64"/>
      <c r="R209" s="64"/>
    </row>
    <row r="210" spans="1:18" s="70" customFormat="1">
      <c r="A210" s="143">
        <v>199</v>
      </c>
      <c r="B210" s="144"/>
      <c r="C210" s="194"/>
      <c r="D210" s="146"/>
      <c r="E210" s="345" t="str">
        <f t="shared" si="11"/>
        <v/>
      </c>
      <c r="F210" s="143"/>
      <c r="H210" s="71"/>
      <c r="I210" s="64"/>
      <c r="J210"/>
      <c r="K210" s="64"/>
      <c r="L210" s="64"/>
      <c r="M210" s="64"/>
      <c r="N210" s="64"/>
      <c r="O210" s="64"/>
      <c r="P210" s="64"/>
      <c r="Q210" s="64"/>
      <c r="R210" s="64"/>
    </row>
    <row r="211" spans="1:18" s="70" customFormat="1">
      <c r="A211" s="143">
        <v>200</v>
      </c>
      <c r="B211" s="144"/>
      <c r="C211" s="194"/>
      <c r="D211" s="146"/>
      <c r="E211" s="345" t="str">
        <f t="shared" si="11"/>
        <v/>
      </c>
      <c r="F211" s="143"/>
      <c r="H211" s="71"/>
      <c r="I211" s="64"/>
      <c r="J211"/>
      <c r="K211" s="64"/>
      <c r="L211" s="64"/>
      <c r="M211" s="64"/>
      <c r="N211" s="64"/>
      <c r="O211" s="64"/>
      <c r="P211" s="64"/>
      <c r="Q211" s="64"/>
      <c r="R211" s="64"/>
    </row>
    <row r="212" spans="1:18" s="70" customFormat="1">
      <c r="A212" s="143">
        <v>201</v>
      </c>
      <c r="B212" s="144"/>
      <c r="C212" s="194"/>
      <c r="D212" s="146"/>
      <c r="E212" s="345" t="str">
        <f t="shared" si="11"/>
        <v/>
      </c>
      <c r="F212" s="143"/>
      <c r="H212" s="71"/>
      <c r="I212" s="64"/>
      <c r="J212"/>
      <c r="K212" s="64"/>
      <c r="L212" s="64"/>
      <c r="M212" s="64"/>
      <c r="N212" s="64"/>
      <c r="O212" s="64"/>
      <c r="P212" s="64"/>
      <c r="Q212" s="64"/>
      <c r="R212" s="64"/>
    </row>
    <row r="213" spans="1:18" s="70" customFormat="1">
      <c r="A213" s="143">
        <v>202</v>
      </c>
      <c r="B213" s="144"/>
      <c r="C213" s="194"/>
      <c r="D213" s="146"/>
      <c r="E213" s="345" t="str">
        <f t="shared" si="11"/>
        <v/>
      </c>
      <c r="F213" s="143"/>
      <c r="H213" s="71"/>
      <c r="I213" s="64"/>
      <c r="J213"/>
      <c r="K213" s="64"/>
      <c r="L213" s="64"/>
      <c r="M213" s="64"/>
      <c r="N213" s="64"/>
      <c r="O213" s="64"/>
      <c r="P213" s="64"/>
      <c r="Q213" s="64"/>
      <c r="R213" s="64"/>
    </row>
    <row r="214" spans="1:18" s="70" customFormat="1">
      <c r="A214" s="143">
        <v>203</v>
      </c>
      <c r="B214" s="144"/>
      <c r="C214" s="194"/>
      <c r="D214" s="146"/>
      <c r="E214" s="345" t="str">
        <f t="shared" si="11"/>
        <v/>
      </c>
      <c r="F214" s="143"/>
      <c r="H214" s="71"/>
      <c r="I214" s="64"/>
      <c r="J214"/>
      <c r="K214" s="64"/>
      <c r="L214" s="64"/>
      <c r="M214" s="64"/>
      <c r="N214" s="64"/>
      <c r="O214" s="64"/>
      <c r="P214" s="64"/>
      <c r="Q214" s="64"/>
      <c r="R214" s="64"/>
    </row>
    <row r="215" spans="1:18" s="70" customFormat="1">
      <c r="A215" s="143">
        <v>204</v>
      </c>
      <c r="B215" s="144"/>
      <c r="C215" s="194"/>
      <c r="D215" s="146"/>
      <c r="E215" s="345" t="str">
        <f t="shared" si="11"/>
        <v/>
      </c>
      <c r="F215" s="143"/>
      <c r="H215" s="71"/>
      <c r="I215" s="64"/>
      <c r="J215"/>
      <c r="K215" s="64"/>
      <c r="L215" s="64"/>
      <c r="M215" s="64"/>
      <c r="N215" s="64"/>
      <c r="O215" s="64"/>
      <c r="P215" s="64"/>
      <c r="Q215" s="64"/>
      <c r="R215" s="64"/>
    </row>
    <row r="216" spans="1:18" s="70" customFormat="1">
      <c r="A216" s="143">
        <v>205</v>
      </c>
      <c r="B216" s="144"/>
      <c r="C216" s="194"/>
      <c r="D216" s="146"/>
      <c r="E216" s="345" t="str">
        <f t="shared" si="11"/>
        <v/>
      </c>
      <c r="F216" s="143"/>
      <c r="H216" s="71"/>
      <c r="I216" s="64"/>
      <c r="J216"/>
      <c r="K216" s="64"/>
      <c r="L216" s="64"/>
      <c r="M216" s="64"/>
      <c r="N216" s="64"/>
      <c r="O216" s="64"/>
      <c r="P216" s="64"/>
      <c r="Q216" s="64"/>
      <c r="R216" s="64"/>
    </row>
    <row r="217" spans="1:18" s="70" customFormat="1">
      <c r="A217" s="143">
        <v>206</v>
      </c>
      <c r="B217" s="144"/>
      <c r="C217" s="194"/>
      <c r="D217" s="146"/>
      <c r="E217" s="345" t="str">
        <f t="shared" si="11"/>
        <v/>
      </c>
      <c r="F217" s="143"/>
      <c r="H217" s="71"/>
      <c r="I217" s="64"/>
      <c r="J217"/>
      <c r="K217" s="64"/>
      <c r="L217" s="64"/>
      <c r="M217" s="64"/>
      <c r="N217" s="64"/>
      <c r="O217" s="64"/>
      <c r="P217" s="64"/>
      <c r="Q217" s="64"/>
      <c r="R217" s="64"/>
    </row>
    <row r="218" spans="1:18" s="70" customFormat="1">
      <c r="A218" s="143">
        <v>207</v>
      </c>
      <c r="B218" s="144"/>
      <c r="C218" s="194"/>
      <c r="D218" s="146"/>
      <c r="E218" s="345" t="str">
        <f t="shared" si="11"/>
        <v/>
      </c>
      <c r="F218" s="143"/>
      <c r="H218" s="71"/>
      <c r="I218" s="64"/>
      <c r="J218"/>
      <c r="K218" s="64"/>
      <c r="L218" s="64"/>
      <c r="M218" s="64"/>
      <c r="N218" s="64"/>
      <c r="O218" s="64"/>
      <c r="P218" s="64"/>
      <c r="Q218" s="64"/>
      <c r="R218" s="64"/>
    </row>
    <row r="219" spans="1:18" s="70" customFormat="1">
      <c r="A219" s="143">
        <v>208</v>
      </c>
      <c r="B219" s="144"/>
      <c r="C219" s="194"/>
      <c r="D219" s="146"/>
      <c r="E219" s="345" t="str">
        <f t="shared" si="11"/>
        <v/>
      </c>
      <c r="F219" s="143"/>
      <c r="H219" s="71"/>
      <c r="I219" s="64"/>
      <c r="J219"/>
      <c r="K219" s="64"/>
      <c r="L219" s="64"/>
      <c r="M219" s="64"/>
      <c r="N219" s="64"/>
      <c r="O219" s="64"/>
      <c r="P219" s="64"/>
      <c r="Q219" s="64"/>
      <c r="R219" s="64"/>
    </row>
    <row r="220" spans="1:18" s="70" customFormat="1">
      <c r="A220" s="143">
        <v>209</v>
      </c>
      <c r="B220" s="144"/>
      <c r="C220" s="194"/>
      <c r="D220" s="146"/>
      <c r="E220" s="345" t="str">
        <f t="shared" si="11"/>
        <v/>
      </c>
      <c r="F220" s="143"/>
      <c r="H220" s="71"/>
      <c r="I220" s="64"/>
      <c r="J220"/>
      <c r="K220" s="64"/>
      <c r="L220" s="64"/>
      <c r="M220" s="64"/>
      <c r="N220" s="64"/>
      <c r="O220" s="64"/>
      <c r="P220" s="64"/>
      <c r="Q220" s="64"/>
      <c r="R220" s="64"/>
    </row>
    <row r="221" spans="1:18" s="70" customFormat="1">
      <c r="A221" s="143">
        <v>210</v>
      </c>
      <c r="B221" s="144"/>
      <c r="C221" s="194"/>
      <c r="D221" s="146"/>
      <c r="E221" s="345" t="str">
        <f t="shared" si="11"/>
        <v/>
      </c>
      <c r="F221" s="143"/>
      <c r="H221" s="71"/>
      <c r="I221" s="64"/>
      <c r="J221"/>
      <c r="K221" s="64"/>
      <c r="L221" s="64"/>
      <c r="M221" s="64"/>
      <c r="N221" s="64"/>
      <c r="O221" s="64"/>
      <c r="P221" s="64"/>
      <c r="Q221" s="64"/>
      <c r="R221" s="64"/>
    </row>
    <row r="222" spans="1:18" s="70" customFormat="1">
      <c r="A222" s="143">
        <v>211</v>
      </c>
      <c r="B222" s="144"/>
      <c r="C222" s="194"/>
      <c r="D222" s="146"/>
      <c r="E222" s="345" t="str">
        <f t="shared" si="11"/>
        <v/>
      </c>
      <c r="F222" s="143"/>
      <c r="H222" s="71"/>
      <c r="I222" s="64"/>
      <c r="J222"/>
      <c r="K222" s="64"/>
      <c r="L222" s="64"/>
      <c r="M222" s="64"/>
      <c r="N222" s="64"/>
      <c r="O222" s="64"/>
      <c r="P222" s="64"/>
      <c r="Q222" s="64"/>
      <c r="R222" s="64"/>
    </row>
    <row r="223" spans="1:18" s="70" customFormat="1">
      <c r="A223" s="143">
        <v>212</v>
      </c>
      <c r="B223" s="144"/>
      <c r="C223" s="194"/>
      <c r="D223" s="146"/>
      <c r="E223" s="345" t="str">
        <f t="shared" si="11"/>
        <v/>
      </c>
      <c r="F223" s="143"/>
      <c r="H223" s="71"/>
      <c r="I223" s="64"/>
      <c r="J223"/>
      <c r="K223" s="64"/>
      <c r="L223" s="64"/>
      <c r="M223" s="64"/>
      <c r="N223" s="64"/>
      <c r="O223" s="64"/>
      <c r="P223" s="64"/>
      <c r="Q223" s="64"/>
      <c r="R223" s="64"/>
    </row>
    <row r="224" spans="1:18" s="70" customFormat="1">
      <c r="A224" s="143">
        <v>213</v>
      </c>
      <c r="B224" s="144"/>
      <c r="C224" s="194"/>
      <c r="D224" s="146"/>
      <c r="E224" s="345" t="str">
        <f t="shared" si="11"/>
        <v/>
      </c>
      <c r="F224" s="143"/>
      <c r="H224" s="71"/>
      <c r="I224" s="64"/>
      <c r="J224"/>
      <c r="K224" s="64"/>
      <c r="L224" s="64"/>
      <c r="M224" s="64"/>
      <c r="N224" s="64"/>
      <c r="O224" s="64"/>
      <c r="P224" s="64"/>
      <c r="Q224" s="64"/>
      <c r="R224" s="64"/>
    </row>
    <row r="225" spans="1:18" s="70" customFormat="1">
      <c r="A225" s="143">
        <v>214</v>
      </c>
      <c r="B225" s="144"/>
      <c r="C225" s="194"/>
      <c r="D225" s="146"/>
      <c r="E225" s="345" t="str">
        <f t="shared" si="11"/>
        <v/>
      </c>
      <c r="F225" s="143"/>
      <c r="H225" s="71"/>
      <c r="I225" s="64"/>
      <c r="J225"/>
      <c r="K225" s="64"/>
      <c r="L225" s="64"/>
      <c r="M225" s="64"/>
      <c r="N225" s="64"/>
      <c r="O225" s="64"/>
      <c r="P225" s="64"/>
      <c r="Q225" s="64"/>
      <c r="R225" s="64"/>
    </row>
    <row r="226" spans="1:18" s="70" customFormat="1">
      <c r="A226" s="143">
        <v>215</v>
      </c>
      <c r="B226" s="144"/>
      <c r="C226" s="194"/>
      <c r="D226" s="146"/>
      <c r="E226" s="345" t="str">
        <f t="shared" si="11"/>
        <v/>
      </c>
      <c r="F226" s="143"/>
      <c r="H226" s="71"/>
      <c r="I226" s="64"/>
      <c r="J226"/>
      <c r="K226" s="64"/>
      <c r="L226" s="64"/>
      <c r="M226" s="64"/>
      <c r="N226" s="64"/>
      <c r="O226" s="64"/>
      <c r="P226" s="64"/>
      <c r="Q226" s="64"/>
      <c r="R226" s="64"/>
    </row>
    <row r="227" spans="1:18" s="70" customFormat="1">
      <c r="A227" s="143">
        <v>216</v>
      </c>
      <c r="B227" s="144"/>
      <c r="C227" s="194"/>
      <c r="D227" s="146"/>
      <c r="E227" s="345" t="str">
        <f t="shared" si="11"/>
        <v/>
      </c>
      <c r="F227" s="143"/>
      <c r="H227" s="71"/>
      <c r="I227" s="64"/>
      <c r="J227"/>
      <c r="K227" s="64"/>
      <c r="L227" s="64"/>
      <c r="M227" s="64"/>
      <c r="N227" s="64"/>
      <c r="O227" s="64"/>
      <c r="P227" s="64"/>
      <c r="Q227" s="64"/>
      <c r="R227" s="64"/>
    </row>
    <row r="228" spans="1:18" s="70" customFormat="1">
      <c r="A228" s="143">
        <v>217</v>
      </c>
      <c r="B228" s="144"/>
      <c r="C228" s="194"/>
      <c r="D228" s="146"/>
      <c r="E228" s="345" t="str">
        <f t="shared" si="11"/>
        <v/>
      </c>
      <c r="F228" s="143"/>
      <c r="H228" s="71"/>
      <c r="I228" s="64"/>
      <c r="J228"/>
      <c r="K228" s="64"/>
      <c r="L228" s="64"/>
      <c r="M228" s="64"/>
      <c r="N228" s="64"/>
      <c r="O228" s="64"/>
      <c r="P228" s="64"/>
      <c r="Q228" s="64"/>
      <c r="R228" s="64"/>
    </row>
    <row r="229" spans="1:18" s="70" customFormat="1">
      <c r="A229" s="143">
        <v>218</v>
      </c>
      <c r="B229" s="144"/>
      <c r="C229" s="194"/>
      <c r="D229" s="146"/>
      <c r="E229" s="345" t="str">
        <f t="shared" si="11"/>
        <v/>
      </c>
      <c r="F229" s="143"/>
      <c r="H229" s="71"/>
      <c r="I229" s="64"/>
      <c r="J229"/>
      <c r="K229" s="64"/>
      <c r="L229" s="64"/>
      <c r="M229" s="64"/>
      <c r="N229" s="64"/>
      <c r="O229" s="64"/>
      <c r="P229" s="64"/>
      <c r="Q229" s="64"/>
      <c r="R229" s="64"/>
    </row>
    <row r="230" spans="1:18" s="70" customFormat="1">
      <c r="A230" s="143">
        <v>219</v>
      </c>
      <c r="B230" s="144"/>
      <c r="C230" s="194"/>
      <c r="D230" s="146"/>
      <c r="E230" s="345" t="str">
        <f t="shared" si="11"/>
        <v/>
      </c>
      <c r="F230" s="143"/>
      <c r="H230" s="71"/>
      <c r="I230" s="64"/>
      <c r="J230"/>
      <c r="K230" s="64"/>
      <c r="L230" s="64"/>
      <c r="M230" s="64"/>
      <c r="N230" s="64"/>
      <c r="O230" s="64"/>
      <c r="P230" s="64"/>
      <c r="Q230" s="64"/>
      <c r="R230" s="64"/>
    </row>
    <row r="231" spans="1:18" s="70" customFormat="1">
      <c r="A231" s="143">
        <v>220</v>
      </c>
      <c r="B231" s="144"/>
      <c r="C231" s="194"/>
      <c r="D231" s="146"/>
      <c r="E231" s="345" t="str">
        <f t="shared" si="11"/>
        <v/>
      </c>
      <c r="F231" s="143"/>
      <c r="H231" s="71"/>
      <c r="I231" s="64"/>
      <c r="J231"/>
      <c r="K231" s="64"/>
      <c r="L231" s="64"/>
      <c r="M231" s="64"/>
      <c r="N231" s="64"/>
      <c r="O231" s="64"/>
      <c r="P231" s="64"/>
      <c r="Q231" s="64"/>
      <c r="R231" s="64"/>
    </row>
    <row r="232" spans="1:18" s="70" customFormat="1">
      <c r="A232" s="143">
        <v>221</v>
      </c>
      <c r="B232" s="144"/>
      <c r="C232" s="194"/>
      <c r="D232" s="146"/>
      <c r="E232" s="345" t="str">
        <f t="shared" si="11"/>
        <v/>
      </c>
      <c r="F232" s="143"/>
      <c r="H232" s="71"/>
      <c r="I232" s="64"/>
      <c r="J232"/>
      <c r="K232" s="64"/>
      <c r="L232" s="64"/>
      <c r="M232" s="64"/>
      <c r="N232" s="64"/>
      <c r="O232" s="64"/>
      <c r="P232" s="64"/>
      <c r="Q232" s="64"/>
      <c r="R232" s="64"/>
    </row>
    <row r="233" spans="1:18" s="70" customFormat="1">
      <c r="A233" s="143">
        <v>222</v>
      </c>
      <c r="B233" s="144"/>
      <c r="C233" s="194"/>
      <c r="D233" s="146"/>
      <c r="E233" s="345" t="str">
        <f t="shared" si="11"/>
        <v/>
      </c>
      <c r="F233" s="143"/>
      <c r="H233" s="71"/>
      <c r="I233" s="64"/>
      <c r="J233"/>
      <c r="K233" s="64"/>
      <c r="L233" s="64"/>
      <c r="M233" s="64"/>
      <c r="N233" s="64"/>
      <c r="O233" s="64"/>
      <c r="P233" s="64"/>
      <c r="Q233" s="64"/>
      <c r="R233" s="64"/>
    </row>
    <row r="234" spans="1:18" s="70" customFormat="1">
      <c r="A234" s="143">
        <v>223</v>
      </c>
      <c r="B234" s="144"/>
      <c r="C234" s="194"/>
      <c r="D234" s="146"/>
      <c r="E234" s="345" t="str">
        <f t="shared" si="11"/>
        <v/>
      </c>
      <c r="F234" s="143"/>
      <c r="H234" s="71"/>
      <c r="I234" s="64"/>
      <c r="J234"/>
      <c r="K234" s="64"/>
      <c r="L234" s="64"/>
      <c r="M234" s="64"/>
      <c r="N234" s="64"/>
      <c r="O234" s="64"/>
      <c r="P234" s="64"/>
      <c r="Q234" s="64"/>
      <c r="R234" s="64"/>
    </row>
    <row r="235" spans="1:18" s="70" customFormat="1">
      <c r="A235" s="143">
        <v>224</v>
      </c>
      <c r="B235" s="144"/>
      <c r="C235" s="194"/>
      <c r="D235" s="146"/>
      <c r="E235" s="345" t="str">
        <f t="shared" si="11"/>
        <v/>
      </c>
      <c r="F235" s="143"/>
      <c r="H235" s="71"/>
      <c r="I235" s="64"/>
      <c r="J235"/>
      <c r="K235" s="64"/>
      <c r="L235" s="64"/>
      <c r="M235" s="64"/>
      <c r="N235" s="64"/>
      <c r="O235" s="64"/>
      <c r="P235" s="64"/>
      <c r="Q235" s="64"/>
      <c r="R235" s="64"/>
    </row>
    <row r="236" spans="1:18" s="70" customFormat="1">
      <c r="A236" s="143">
        <v>225</v>
      </c>
      <c r="B236" s="144"/>
      <c r="C236" s="194"/>
      <c r="D236" s="146"/>
      <c r="E236" s="345" t="str">
        <f t="shared" si="11"/>
        <v/>
      </c>
      <c r="F236" s="143"/>
      <c r="H236" s="71"/>
      <c r="I236" s="64"/>
      <c r="J236"/>
      <c r="K236" s="64"/>
      <c r="L236" s="64"/>
      <c r="M236" s="64"/>
      <c r="N236" s="64"/>
      <c r="O236" s="64"/>
      <c r="P236" s="64"/>
      <c r="Q236" s="64"/>
      <c r="R236" s="64"/>
    </row>
    <row r="237" spans="1:18" s="70" customFormat="1">
      <c r="A237" s="143">
        <v>226</v>
      </c>
      <c r="B237" s="144"/>
      <c r="C237" s="194"/>
      <c r="D237" s="146"/>
      <c r="E237" s="345" t="str">
        <f t="shared" si="11"/>
        <v/>
      </c>
      <c r="F237" s="143"/>
      <c r="H237" s="71"/>
      <c r="I237" s="64"/>
      <c r="J237"/>
      <c r="K237" s="64"/>
      <c r="L237" s="64"/>
      <c r="M237" s="64"/>
      <c r="N237" s="64"/>
      <c r="O237" s="64"/>
      <c r="P237" s="64"/>
      <c r="Q237" s="64"/>
      <c r="R237" s="64"/>
    </row>
    <row r="238" spans="1:18" s="70" customFormat="1">
      <c r="A238" s="143">
        <v>227</v>
      </c>
      <c r="B238" s="144"/>
      <c r="C238" s="194"/>
      <c r="D238" s="146"/>
      <c r="E238" s="345" t="str">
        <f t="shared" si="11"/>
        <v/>
      </c>
      <c r="F238" s="143"/>
      <c r="H238" s="71"/>
      <c r="I238" s="64"/>
      <c r="J238"/>
      <c r="K238" s="64"/>
      <c r="L238" s="64"/>
      <c r="M238" s="64"/>
      <c r="N238" s="64"/>
      <c r="O238" s="64"/>
      <c r="P238" s="64"/>
      <c r="Q238" s="64"/>
      <c r="R238" s="64"/>
    </row>
    <row r="239" spans="1:18" s="70" customFormat="1">
      <c r="A239" s="143">
        <v>228</v>
      </c>
      <c r="B239" s="144"/>
      <c r="C239" s="194"/>
      <c r="D239" s="146"/>
      <c r="E239" s="345" t="str">
        <f t="shared" si="11"/>
        <v/>
      </c>
      <c r="F239" s="143"/>
      <c r="H239" s="71"/>
      <c r="I239" s="64"/>
      <c r="J239"/>
      <c r="K239" s="64"/>
      <c r="L239" s="64"/>
      <c r="M239" s="64"/>
      <c r="N239" s="64"/>
      <c r="O239" s="64"/>
      <c r="P239" s="64"/>
      <c r="Q239" s="64"/>
      <c r="R239" s="64"/>
    </row>
    <row r="240" spans="1:18" s="70" customFormat="1">
      <c r="A240" s="143">
        <v>229</v>
      </c>
      <c r="B240" s="144"/>
      <c r="C240" s="194"/>
      <c r="D240" s="146"/>
      <c r="E240" s="345" t="str">
        <f t="shared" si="11"/>
        <v/>
      </c>
      <c r="F240" s="143"/>
      <c r="H240" s="71"/>
      <c r="I240" s="64"/>
      <c r="J240"/>
      <c r="K240" s="64"/>
      <c r="L240" s="64"/>
      <c r="M240" s="64"/>
      <c r="N240" s="64"/>
      <c r="O240" s="64"/>
      <c r="P240" s="64"/>
      <c r="Q240" s="64"/>
      <c r="R240" s="64"/>
    </row>
    <row r="241" spans="1:18" s="70" customFormat="1">
      <c r="A241" s="143">
        <v>230</v>
      </c>
      <c r="B241" s="144"/>
      <c r="C241" s="194"/>
      <c r="D241" s="146"/>
      <c r="E241" s="345" t="str">
        <f t="shared" si="11"/>
        <v/>
      </c>
      <c r="F241" s="143"/>
      <c r="H241" s="71"/>
      <c r="I241" s="64"/>
      <c r="J241"/>
      <c r="K241" s="64"/>
      <c r="L241" s="64"/>
      <c r="M241" s="64"/>
      <c r="N241" s="64"/>
      <c r="O241" s="64"/>
      <c r="P241" s="64"/>
      <c r="Q241" s="64"/>
      <c r="R241" s="64"/>
    </row>
    <row r="242" spans="1:18" s="70" customFormat="1">
      <c r="A242" s="143">
        <v>231</v>
      </c>
      <c r="B242" s="144"/>
      <c r="C242" s="194"/>
      <c r="D242" s="146"/>
      <c r="E242" s="345" t="str">
        <f t="shared" si="11"/>
        <v/>
      </c>
      <c r="F242" s="143"/>
      <c r="H242" s="71"/>
      <c r="I242" s="64"/>
      <c r="J242"/>
      <c r="K242" s="64"/>
      <c r="L242" s="64"/>
      <c r="M242" s="64"/>
      <c r="N242" s="64"/>
      <c r="O242" s="64"/>
      <c r="P242" s="64"/>
      <c r="Q242" s="64"/>
      <c r="R242" s="64"/>
    </row>
    <row r="243" spans="1:18" s="70" customFormat="1">
      <c r="A243" s="143">
        <v>232</v>
      </c>
      <c r="B243" s="144"/>
      <c r="C243" s="194"/>
      <c r="D243" s="146"/>
      <c r="E243" s="345" t="str">
        <f t="shared" si="11"/>
        <v/>
      </c>
      <c r="F243" s="143"/>
      <c r="H243" s="71"/>
      <c r="I243" s="64"/>
      <c r="J243"/>
      <c r="K243" s="64"/>
      <c r="L243" s="64"/>
      <c r="M243" s="64"/>
      <c r="N243" s="64"/>
      <c r="O243" s="64"/>
      <c r="P243" s="64"/>
      <c r="Q243" s="64"/>
      <c r="R243" s="64"/>
    </row>
    <row r="244" spans="1:18" s="70" customFormat="1">
      <c r="A244" s="143">
        <v>233</v>
      </c>
      <c r="B244" s="144"/>
      <c r="C244" s="194"/>
      <c r="D244" s="146"/>
      <c r="E244" s="345" t="str">
        <f t="shared" si="11"/>
        <v/>
      </c>
      <c r="F244" s="143"/>
      <c r="H244" s="71"/>
      <c r="I244" s="64"/>
      <c r="J244"/>
      <c r="K244" s="64"/>
      <c r="L244" s="64"/>
      <c r="M244" s="64"/>
      <c r="N244" s="64"/>
      <c r="O244" s="64"/>
      <c r="P244" s="64"/>
      <c r="Q244" s="64"/>
      <c r="R244" s="64"/>
    </row>
    <row r="245" spans="1:18" s="70" customFormat="1">
      <c r="A245" s="143">
        <v>234</v>
      </c>
      <c r="B245" s="144"/>
      <c r="C245" s="194"/>
      <c r="D245" s="146"/>
      <c r="E245" s="345" t="str">
        <f t="shared" si="11"/>
        <v/>
      </c>
      <c r="F245" s="143"/>
      <c r="H245" s="71"/>
      <c r="I245" s="64"/>
      <c r="J245"/>
      <c r="K245" s="64"/>
      <c r="L245" s="64"/>
      <c r="M245" s="64"/>
      <c r="N245" s="64"/>
      <c r="O245" s="64"/>
      <c r="P245" s="64"/>
      <c r="Q245" s="64"/>
      <c r="R245" s="64"/>
    </row>
    <row r="246" spans="1:18" s="70" customFormat="1">
      <c r="A246" s="143">
        <v>235</v>
      </c>
      <c r="B246" s="144"/>
      <c r="C246" s="194"/>
      <c r="D246" s="146"/>
      <c r="E246" s="345" t="str">
        <f t="shared" si="11"/>
        <v/>
      </c>
      <c r="F246" s="143"/>
      <c r="H246" s="71"/>
      <c r="I246" s="64"/>
      <c r="J246"/>
      <c r="K246" s="64"/>
      <c r="L246" s="64"/>
      <c r="M246" s="64"/>
      <c r="N246" s="64"/>
      <c r="O246" s="64"/>
      <c r="P246" s="64"/>
      <c r="Q246" s="64"/>
      <c r="R246" s="64"/>
    </row>
    <row r="247" spans="1:18" s="70" customFormat="1">
      <c r="A247" s="143">
        <v>236</v>
      </c>
      <c r="B247" s="144"/>
      <c r="C247" s="194"/>
      <c r="D247" s="146"/>
      <c r="E247" s="345" t="str">
        <f t="shared" si="11"/>
        <v/>
      </c>
      <c r="F247" s="143"/>
      <c r="H247" s="71"/>
      <c r="I247" s="64"/>
      <c r="J247"/>
      <c r="K247" s="64"/>
      <c r="L247" s="64"/>
      <c r="M247" s="64"/>
      <c r="N247" s="64"/>
      <c r="O247" s="64"/>
      <c r="P247" s="64"/>
      <c r="Q247" s="64"/>
      <c r="R247" s="64"/>
    </row>
    <row r="248" spans="1:18" s="70" customFormat="1">
      <c r="A248" s="143">
        <v>237</v>
      </c>
      <c r="B248" s="144"/>
      <c r="C248" s="194"/>
      <c r="D248" s="146"/>
      <c r="E248" s="345" t="str">
        <f t="shared" si="11"/>
        <v/>
      </c>
      <c r="F248" s="143"/>
      <c r="H248" s="71"/>
      <c r="I248" s="64"/>
      <c r="J248"/>
      <c r="K248" s="64"/>
      <c r="L248" s="64"/>
      <c r="M248" s="64"/>
      <c r="N248" s="64"/>
      <c r="O248" s="64"/>
      <c r="P248" s="64"/>
      <c r="Q248" s="64"/>
      <c r="R248" s="64"/>
    </row>
    <row r="249" spans="1:18" s="70" customFormat="1">
      <c r="A249" s="143">
        <v>238</v>
      </c>
      <c r="B249" s="144"/>
      <c r="C249" s="194"/>
      <c r="D249" s="146"/>
      <c r="E249" s="345" t="str">
        <f t="shared" si="11"/>
        <v/>
      </c>
      <c r="F249" s="143"/>
      <c r="H249" s="71"/>
      <c r="I249" s="64"/>
      <c r="J249"/>
      <c r="K249" s="64"/>
      <c r="L249" s="64"/>
      <c r="M249" s="64"/>
      <c r="N249" s="64"/>
      <c r="O249" s="64"/>
      <c r="P249" s="64"/>
      <c r="Q249" s="64"/>
      <c r="R249" s="64"/>
    </row>
    <row r="250" spans="1:18" s="70" customFormat="1">
      <c r="A250" s="143">
        <v>239</v>
      </c>
      <c r="B250" s="144"/>
      <c r="C250" s="194"/>
      <c r="D250" s="146"/>
      <c r="E250" s="345" t="str">
        <f t="shared" si="11"/>
        <v/>
      </c>
      <c r="F250" s="143"/>
      <c r="H250" s="71"/>
      <c r="I250" s="64"/>
      <c r="J250"/>
      <c r="K250" s="64"/>
      <c r="L250" s="64"/>
      <c r="M250" s="64"/>
      <c r="N250" s="64"/>
      <c r="O250" s="64"/>
      <c r="P250" s="64"/>
      <c r="Q250" s="64"/>
      <c r="R250" s="64"/>
    </row>
    <row r="251" spans="1:18" s="70" customFormat="1">
      <c r="A251" s="143">
        <v>240</v>
      </c>
      <c r="B251" s="144"/>
      <c r="C251" s="194"/>
      <c r="D251" s="146"/>
      <c r="E251" s="345" t="str">
        <f t="shared" si="11"/>
        <v/>
      </c>
      <c r="F251" s="143"/>
      <c r="H251" s="71"/>
      <c r="I251" s="64"/>
      <c r="J251"/>
      <c r="K251" s="64"/>
      <c r="L251" s="64"/>
      <c r="M251" s="64"/>
      <c r="N251" s="64"/>
      <c r="O251" s="64"/>
      <c r="P251" s="64"/>
      <c r="Q251" s="64"/>
      <c r="R251" s="64"/>
    </row>
    <row r="252" spans="1:18" s="70" customFormat="1">
      <c r="A252" s="143">
        <v>241</v>
      </c>
      <c r="B252" s="144"/>
      <c r="C252" s="194"/>
      <c r="D252" s="146"/>
      <c r="E252" s="345" t="str">
        <f t="shared" si="11"/>
        <v/>
      </c>
      <c r="F252" s="143"/>
      <c r="H252" s="71"/>
      <c r="I252" s="64"/>
      <c r="J252"/>
      <c r="K252" s="64"/>
      <c r="L252" s="64"/>
      <c r="M252" s="64"/>
      <c r="N252" s="64"/>
      <c r="O252" s="64"/>
      <c r="P252" s="64"/>
      <c r="Q252" s="64"/>
      <c r="R252" s="64"/>
    </row>
    <row r="253" spans="1:18" s="70" customFormat="1">
      <c r="A253" s="143">
        <v>242</v>
      </c>
      <c r="B253" s="144"/>
      <c r="C253" s="194"/>
      <c r="D253" s="146"/>
      <c r="E253" s="345" t="str">
        <f t="shared" si="11"/>
        <v/>
      </c>
      <c r="F253" s="143"/>
      <c r="H253" s="71"/>
      <c r="I253" s="64"/>
      <c r="J253"/>
      <c r="K253" s="64"/>
      <c r="L253" s="64"/>
      <c r="M253" s="64"/>
      <c r="N253" s="64"/>
      <c r="O253" s="64"/>
      <c r="P253" s="64"/>
      <c r="Q253" s="64"/>
      <c r="R253" s="64"/>
    </row>
    <row r="254" spans="1:18" s="70" customFormat="1">
      <c r="A254" s="143">
        <v>243</v>
      </c>
      <c r="B254" s="144"/>
      <c r="C254" s="194"/>
      <c r="D254" s="146"/>
      <c r="E254" s="345" t="str">
        <f t="shared" si="11"/>
        <v/>
      </c>
      <c r="F254" s="143"/>
      <c r="H254" s="71"/>
      <c r="I254" s="64"/>
      <c r="J254"/>
      <c r="K254" s="64"/>
      <c r="L254" s="64"/>
      <c r="M254" s="64"/>
      <c r="N254" s="64"/>
      <c r="O254" s="64"/>
      <c r="P254" s="64"/>
      <c r="Q254" s="64"/>
      <c r="R254" s="64"/>
    </row>
    <row r="255" spans="1:18" s="70" customFormat="1">
      <c r="A255" s="143">
        <v>244</v>
      </c>
      <c r="B255" s="144"/>
      <c r="C255" s="194"/>
      <c r="D255" s="146"/>
      <c r="E255" s="345" t="str">
        <f t="shared" si="11"/>
        <v/>
      </c>
      <c r="F255" s="143"/>
      <c r="H255" s="71"/>
      <c r="I255" s="64"/>
      <c r="J255"/>
      <c r="K255" s="64"/>
      <c r="L255" s="64"/>
      <c r="M255" s="64"/>
      <c r="N255" s="64"/>
      <c r="O255" s="64"/>
      <c r="P255" s="64"/>
      <c r="Q255" s="64"/>
      <c r="R255" s="64"/>
    </row>
    <row r="256" spans="1:18" s="70" customFormat="1">
      <c r="A256" s="143">
        <v>245</v>
      </c>
      <c r="B256" s="144"/>
      <c r="C256" s="194"/>
      <c r="D256" s="146"/>
      <c r="E256" s="345" t="str">
        <f t="shared" si="11"/>
        <v/>
      </c>
      <c r="F256" s="143"/>
      <c r="H256" s="71"/>
      <c r="I256" s="64"/>
      <c r="J256"/>
      <c r="K256" s="64"/>
      <c r="L256" s="64"/>
      <c r="M256" s="64"/>
      <c r="N256" s="64"/>
      <c r="O256" s="64"/>
      <c r="P256" s="64"/>
      <c r="Q256" s="64"/>
      <c r="R256" s="64"/>
    </row>
    <row r="257" spans="1:18" s="70" customFormat="1">
      <c r="A257" s="143">
        <v>246</v>
      </c>
      <c r="B257" s="144"/>
      <c r="C257" s="194"/>
      <c r="D257" s="146"/>
      <c r="E257" s="345" t="str">
        <f t="shared" si="11"/>
        <v/>
      </c>
      <c r="F257" s="143"/>
      <c r="H257" s="71"/>
      <c r="I257" s="64"/>
      <c r="J257"/>
      <c r="K257" s="64"/>
      <c r="L257" s="64"/>
      <c r="M257" s="64"/>
      <c r="N257" s="64"/>
      <c r="O257" s="64"/>
      <c r="P257" s="64"/>
      <c r="Q257" s="64"/>
      <c r="R257" s="64"/>
    </row>
    <row r="258" spans="1:18" s="70" customFormat="1">
      <c r="A258" s="143">
        <v>247</v>
      </c>
      <c r="B258" s="144"/>
      <c r="C258" s="194"/>
      <c r="D258" s="146"/>
      <c r="E258" s="345" t="str">
        <f t="shared" si="11"/>
        <v/>
      </c>
      <c r="F258" s="143"/>
      <c r="H258" s="71"/>
      <c r="I258" s="64"/>
      <c r="J258"/>
      <c r="K258" s="64"/>
      <c r="L258" s="64"/>
      <c r="M258" s="64"/>
      <c r="N258" s="64"/>
      <c r="O258" s="64"/>
      <c r="P258" s="64"/>
      <c r="Q258" s="64"/>
      <c r="R258" s="64"/>
    </row>
    <row r="259" spans="1:18" s="70" customFormat="1">
      <c r="A259" s="143">
        <v>248</v>
      </c>
      <c r="B259" s="144"/>
      <c r="C259" s="194"/>
      <c r="D259" s="146"/>
      <c r="E259" s="345" t="str">
        <f t="shared" si="11"/>
        <v/>
      </c>
      <c r="F259" s="143"/>
      <c r="H259" s="71"/>
      <c r="I259" s="64"/>
      <c r="J259"/>
      <c r="K259" s="64"/>
      <c r="L259" s="64"/>
      <c r="M259" s="64"/>
      <c r="N259" s="64"/>
      <c r="O259" s="64"/>
      <c r="P259" s="64"/>
      <c r="Q259" s="64"/>
      <c r="R259" s="64"/>
    </row>
    <row r="260" spans="1:18" s="70" customFormat="1">
      <c r="A260" s="143">
        <v>249</v>
      </c>
      <c r="B260" s="144"/>
      <c r="C260" s="194"/>
      <c r="D260" s="146"/>
      <c r="E260" s="345" t="str">
        <f t="shared" si="11"/>
        <v/>
      </c>
      <c r="F260" s="143"/>
      <c r="H260" s="71"/>
      <c r="I260" s="64"/>
      <c r="J260"/>
      <c r="K260" s="64"/>
      <c r="L260" s="64"/>
      <c r="M260" s="64"/>
      <c r="N260" s="64"/>
      <c r="O260" s="64"/>
      <c r="P260" s="64"/>
      <c r="Q260" s="64"/>
      <c r="R260" s="64"/>
    </row>
    <row r="261" spans="1:18" s="70" customFormat="1">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J3wIaViLny0268LLuedKKmt1FC6rUnHYrZR7dJyAYfssyuuizqYZg2eyPq6scawQU03nmQJSV58fcs/D+1Ev3A==" saltValue="7mXTooVf1jG+CAJi+niAvA=="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P261"/>
  <sheetViews>
    <sheetView tabSelected="1" topLeftCell="A22" zoomScaleNormal="100" workbookViewId="0">
      <selection activeCell="C29" sqref="C29"/>
    </sheetView>
  </sheetViews>
  <sheetFormatPr defaultColWidth="9.08984375" defaultRowHeight="15.5"/>
  <cols>
    <col min="1" max="1" width="5.6328125" style="60" customWidth="1"/>
    <col min="2" max="2" width="68.6328125" style="64" customWidth="1"/>
    <col min="3" max="3" width="10.6328125" style="69" customWidth="1"/>
    <col min="4" max="4" width="22.453125" style="64" customWidth="1"/>
    <col min="5" max="5" width="10.6328125" style="70" hidden="1" customWidth="1"/>
    <col min="6" max="6" width="9.08984375" style="71" hidden="1" customWidth="1"/>
    <col min="7" max="7" width="9.08984375" style="64" hidden="1" customWidth="1"/>
    <col min="8" max="17" width="9.08984375" style="64" customWidth="1"/>
    <col min="18" max="16384" width="9.0898437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Arhitectură și Urbanism</v>
      </c>
      <c r="C2" s="61"/>
      <c r="D2" s="63"/>
      <c r="E2" s="62"/>
      <c r="F2" s="289"/>
    </row>
    <row r="3" spans="1:7" s="60" customFormat="1">
      <c r="A3" s="151" t="str">
        <f>IF(ISBLANK(departament),"","Departamentul " &amp; departament)</f>
        <v>Departamentul Arhitectură</v>
      </c>
      <c r="C3" s="61"/>
      <c r="D3" s="63"/>
      <c r="E3" s="62"/>
      <c r="F3" s="289"/>
    </row>
    <row r="4" spans="1:7">
      <c r="A4" s="554" t="s">
        <v>838</v>
      </c>
      <c r="B4" s="554"/>
      <c r="C4" s="554"/>
      <c r="D4" s="554"/>
      <c r="E4" s="554"/>
      <c r="F4" s="554"/>
    </row>
    <row r="5" spans="1:7" ht="39.75" customHeight="1">
      <c r="A5" s="560" t="s">
        <v>904</v>
      </c>
      <c r="B5" s="560"/>
      <c r="C5" s="560"/>
      <c r="D5" s="560"/>
      <c r="E5" s="560"/>
    </row>
    <row r="6" spans="1:7" ht="13.5" customHeight="1">
      <c r="C6" s="64"/>
      <c r="D6" s="299" t="str">
        <f>CONCATENATE(functie," ",nume_candidat)</f>
        <v>Șef de lucrări Cristina-Maria POVIAN</v>
      </c>
    </row>
    <row r="7" spans="1:7" ht="18.75" customHeight="1">
      <c r="A7" s="552" t="s">
        <v>338</v>
      </c>
      <c r="B7" s="552" t="s">
        <v>891</v>
      </c>
      <c r="C7" s="562" t="s">
        <v>2</v>
      </c>
      <c r="D7" s="552" t="s">
        <v>544</v>
      </c>
      <c r="E7" s="552" t="s">
        <v>4</v>
      </c>
      <c r="F7" s="573" t="s">
        <v>541</v>
      </c>
      <c r="G7" s="559" t="s">
        <v>551</v>
      </c>
    </row>
    <row r="8" spans="1:7" ht="18.75" customHeight="1">
      <c r="A8" s="569"/>
      <c r="B8" s="569"/>
      <c r="C8" s="563"/>
      <c r="D8" s="569"/>
      <c r="E8" s="569"/>
      <c r="F8" s="574"/>
      <c r="G8" s="559"/>
    </row>
    <row r="9" spans="1:7" ht="18.75" customHeight="1">
      <c r="A9" s="569"/>
      <c r="B9" s="569"/>
      <c r="C9" s="563"/>
      <c r="D9" s="553"/>
      <c r="E9" s="553"/>
      <c r="F9" s="574"/>
      <c r="G9" s="559"/>
    </row>
    <row r="10" spans="1:7" ht="18.75" customHeight="1">
      <c r="A10" s="553"/>
      <c r="B10" s="553"/>
      <c r="C10" s="564"/>
      <c r="D10" s="300" t="str">
        <f>CONCATENATE("ultimii ",durata_evaluare," ani")</f>
        <v>ultimii 5 ani</v>
      </c>
      <c r="E10" s="300" t="str">
        <f>CONCATENATE("ultimii                                  ",durata_evaluare," ani")</f>
        <v>ultimii                                  5 ani</v>
      </c>
      <c r="F10" s="575"/>
      <c r="G10" s="559"/>
    </row>
    <row r="11" spans="1:7">
      <c r="A11" s="88"/>
      <c r="B11" s="65"/>
      <c r="C11" s="30"/>
      <c r="D11" s="149">
        <f>SUMIF(D12:D1012,"&gt;0")</f>
        <v>130</v>
      </c>
      <c r="E11" s="75">
        <f>SUMIF(E12:E1110,"&gt;0")</f>
        <v>13</v>
      </c>
      <c r="F11" s="298"/>
    </row>
    <row r="12" spans="1:7">
      <c r="A12" s="37">
        <v>1</v>
      </c>
      <c r="B12" s="7" t="s">
        <v>1278</v>
      </c>
      <c r="C12" s="505">
        <v>2020</v>
      </c>
      <c r="D12" s="150">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1</v>
      </c>
    </row>
    <row r="13" spans="1:7" ht="93">
      <c r="A13" s="37">
        <v>2</v>
      </c>
      <c r="B13" s="6" t="s">
        <v>1280</v>
      </c>
      <c r="C13" s="507">
        <v>2021</v>
      </c>
      <c r="D13" s="150">
        <f t="shared" ref="D13:D26" si="4">IF(OR($B13="",,$C13&lt;an_initial,$C13&gt;an_final),"",E13*10)</f>
        <v>10</v>
      </c>
      <c r="E13" s="76">
        <f t="shared" ref="E13:E26" si="5">IF(OR($B13="",,$C13="",$C13&gt;an_final),"",IF($C13&gt;=an_initial,1,""))</f>
        <v>1</v>
      </c>
      <c r="F13" s="72" t="b">
        <f t="shared" ref="F13:F26" si="6">IF(nume_candidat="",FALSE,ISNUMBER(SEARCH(nume_candidat,$B13)))</f>
        <v>0</v>
      </c>
      <c r="G13" s="73">
        <f t="shared" ref="G13:G26" si="7">LEN(B13)-LEN(SUBSTITUTE(B13,",",""))+1</f>
        <v>6</v>
      </c>
    </row>
    <row r="14" spans="1:7" ht="77.5">
      <c r="A14" s="37">
        <v>3</v>
      </c>
      <c r="B14" s="6" t="s">
        <v>1281</v>
      </c>
      <c r="C14" s="507">
        <v>2019</v>
      </c>
      <c r="D14" s="150">
        <f t="shared" si="4"/>
        <v>10</v>
      </c>
      <c r="E14" s="76">
        <f t="shared" si="5"/>
        <v>1</v>
      </c>
      <c r="F14" s="72" t="b">
        <f t="shared" si="6"/>
        <v>0</v>
      </c>
      <c r="G14" s="73">
        <f t="shared" si="7"/>
        <v>5</v>
      </c>
    </row>
    <row r="15" spans="1:7" ht="62">
      <c r="A15" s="37">
        <v>4</v>
      </c>
      <c r="B15" s="6" t="s">
        <v>1282</v>
      </c>
      <c r="C15" s="507">
        <v>2019</v>
      </c>
      <c r="D15" s="150">
        <f t="shared" si="4"/>
        <v>10</v>
      </c>
      <c r="E15" s="76">
        <f t="shared" si="5"/>
        <v>1</v>
      </c>
      <c r="F15" s="72" t="b">
        <f t="shared" si="6"/>
        <v>0</v>
      </c>
      <c r="G15" s="73">
        <f t="shared" si="7"/>
        <v>6</v>
      </c>
    </row>
    <row r="16" spans="1:7" ht="77.5">
      <c r="A16" s="37">
        <v>5</v>
      </c>
      <c r="B16" s="6" t="s">
        <v>1283</v>
      </c>
      <c r="C16" s="507">
        <v>2019</v>
      </c>
      <c r="D16" s="150">
        <f t="shared" si="4"/>
        <v>10</v>
      </c>
      <c r="E16" s="76">
        <f t="shared" si="5"/>
        <v>1</v>
      </c>
      <c r="F16" s="72" t="b">
        <f t="shared" si="6"/>
        <v>0</v>
      </c>
      <c r="G16" s="73">
        <f t="shared" si="7"/>
        <v>5</v>
      </c>
    </row>
    <row r="17" spans="1:7" ht="46.5">
      <c r="A17" s="37">
        <v>6</v>
      </c>
      <c r="B17" s="6" t="s">
        <v>1284</v>
      </c>
      <c r="C17" s="507">
        <v>2021</v>
      </c>
      <c r="D17" s="150">
        <f t="shared" si="4"/>
        <v>10</v>
      </c>
      <c r="E17" s="76">
        <f t="shared" si="5"/>
        <v>1</v>
      </c>
      <c r="F17" s="72" t="b">
        <f t="shared" si="6"/>
        <v>0</v>
      </c>
      <c r="G17" s="73">
        <f t="shared" si="7"/>
        <v>3</v>
      </c>
    </row>
    <row r="18" spans="1:7" ht="46.5">
      <c r="A18" s="37">
        <v>7</v>
      </c>
      <c r="B18" s="6" t="s">
        <v>1285</v>
      </c>
      <c r="C18" s="507">
        <v>2019</v>
      </c>
      <c r="D18" s="150">
        <f t="shared" si="4"/>
        <v>10</v>
      </c>
      <c r="E18" s="76">
        <f t="shared" si="5"/>
        <v>1</v>
      </c>
      <c r="F18" s="72" t="b">
        <f t="shared" si="6"/>
        <v>0</v>
      </c>
      <c r="G18" s="73">
        <f t="shared" si="7"/>
        <v>3</v>
      </c>
    </row>
    <row r="19" spans="1:7" ht="46.5">
      <c r="A19" s="37">
        <v>8</v>
      </c>
      <c r="B19" s="6" t="s">
        <v>1286</v>
      </c>
      <c r="C19" s="507">
        <v>2018</v>
      </c>
      <c r="D19" s="150">
        <f t="shared" si="4"/>
        <v>10</v>
      </c>
      <c r="E19" s="76">
        <f t="shared" si="5"/>
        <v>1</v>
      </c>
      <c r="F19" s="72" t="b">
        <f t="shared" si="6"/>
        <v>0</v>
      </c>
      <c r="G19" s="73">
        <f t="shared" si="7"/>
        <v>3</v>
      </c>
    </row>
    <row r="20" spans="1:7" ht="31">
      <c r="A20" s="37">
        <v>9</v>
      </c>
      <c r="B20" s="6" t="s">
        <v>1287</v>
      </c>
      <c r="C20" s="507">
        <v>2021</v>
      </c>
      <c r="D20" s="150">
        <f t="shared" si="4"/>
        <v>10</v>
      </c>
      <c r="E20" s="76">
        <f t="shared" si="5"/>
        <v>1</v>
      </c>
      <c r="F20" s="72" t="b">
        <f t="shared" si="6"/>
        <v>0</v>
      </c>
      <c r="G20" s="73">
        <f t="shared" si="7"/>
        <v>1</v>
      </c>
    </row>
    <row r="21" spans="1:7" ht="31">
      <c r="A21" s="37">
        <v>10</v>
      </c>
      <c r="B21" s="6" t="s">
        <v>1287</v>
      </c>
      <c r="C21" s="507">
        <v>2020</v>
      </c>
      <c r="D21" s="150">
        <f t="shared" si="4"/>
        <v>10</v>
      </c>
      <c r="E21" s="76">
        <f t="shared" si="5"/>
        <v>1</v>
      </c>
      <c r="F21" s="72" t="b">
        <f t="shared" si="6"/>
        <v>0</v>
      </c>
      <c r="G21" s="73">
        <f t="shared" si="7"/>
        <v>1</v>
      </c>
    </row>
    <row r="22" spans="1:7" ht="31">
      <c r="A22" s="37">
        <v>11</v>
      </c>
      <c r="B22" s="6" t="s">
        <v>1287</v>
      </c>
      <c r="C22" s="507">
        <v>2019</v>
      </c>
      <c r="D22" s="150">
        <f t="shared" si="4"/>
        <v>10</v>
      </c>
      <c r="E22" s="76">
        <f t="shared" si="5"/>
        <v>1</v>
      </c>
      <c r="F22" s="72" t="b">
        <f t="shared" si="6"/>
        <v>0</v>
      </c>
      <c r="G22" s="73">
        <f t="shared" si="7"/>
        <v>1</v>
      </c>
    </row>
    <row r="23" spans="1:7" ht="31">
      <c r="A23" s="37">
        <v>12</v>
      </c>
      <c r="B23" s="6" t="s">
        <v>1287</v>
      </c>
      <c r="C23" s="507">
        <v>2018</v>
      </c>
      <c r="D23" s="150">
        <f t="shared" si="4"/>
        <v>10</v>
      </c>
      <c r="E23" s="76">
        <f t="shared" si="5"/>
        <v>1</v>
      </c>
      <c r="F23" s="72" t="b">
        <f t="shared" si="6"/>
        <v>0</v>
      </c>
      <c r="G23" s="73">
        <f t="shared" si="7"/>
        <v>1</v>
      </c>
    </row>
    <row r="24" spans="1:7" ht="31">
      <c r="A24" s="37">
        <v>13</v>
      </c>
      <c r="B24" s="6" t="s">
        <v>1287</v>
      </c>
      <c r="C24" s="507">
        <v>2017</v>
      </c>
      <c r="D24" s="150">
        <f t="shared" si="4"/>
        <v>10</v>
      </c>
      <c r="E24" s="76">
        <f t="shared" si="5"/>
        <v>1</v>
      </c>
      <c r="F24" s="72" t="b">
        <f t="shared" si="6"/>
        <v>0</v>
      </c>
      <c r="G24" s="73">
        <f t="shared" si="7"/>
        <v>1</v>
      </c>
    </row>
    <row r="25" spans="1:7">
      <c r="A25" s="37">
        <v>14</v>
      </c>
      <c r="B25" s="6"/>
      <c r="C25" s="216"/>
      <c r="D25" s="150" t="str">
        <f t="shared" si="4"/>
        <v/>
      </c>
      <c r="E25" s="76" t="str">
        <f t="shared" si="5"/>
        <v/>
      </c>
      <c r="F25" s="72" t="b">
        <f t="shared" si="6"/>
        <v>0</v>
      </c>
      <c r="G25" s="73">
        <f t="shared" si="7"/>
        <v>1</v>
      </c>
    </row>
    <row r="26" spans="1:7">
      <c r="A26" s="37">
        <v>15</v>
      </c>
      <c r="B26" s="6"/>
      <c r="C26" s="216"/>
      <c r="D26" s="150" t="str">
        <f t="shared" si="4"/>
        <v/>
      </c>
      <c r="E26" s="76" t="str">
        <f t="shared" si="5"/>
        <v/>
      </c>
      <c r="F26" s="72" t="b">
        <f t="shared" si="6"/>
        <v>0</v>
      </c>
      <c r="G26" s="73">
        <f t="shared" si="7"/>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8">IF(OR($B44="",,$C44="",$C44&gt;an_final),"",IF($C44&gt;=an_initial,1,""))</f>
        <v/>
      </c>
      <c r="F44" s="72" t="b">
        <f t="shared" si="2"/>
        <v>0</v>
      </c>
      <c r="G44" s="73">
        <f t="shared" ref="G44:G75" si="9">LEN(B44)-LEN(SUBSTITUTE(B44,",",""))+1</f>
        <v>1</v>
      </c>
    </row>
    <row r="45" spans="1:7">
      <c r="A45" s="37">
        <v>34</v>
      </c>
      <c r="B45" s="6"/>
      <c r="C45" s="216"/>
      <c r="D45" s="150" t="str">
        <f t="shared" si="0"/>
        <v/>
      </c>
      <c r="E45" s="76" t="str">
        <f t="shared" si="8"/>
        <v/>
      </c>
      <c r="F45" s="72" t="b">
        <f t="shared" si="2"/>
        <v>0</v>
      </c>
      <c r="G45" s="73">
        <f t="shared" si="9"/>
        <v>1</v>
      </c>
    </row>
    <row r="46" spans="1:7">
      <c r="A46" s="37">
        <v>35</v>
      </c>
      <c r="B46" s="6"/>
      <c r="C46" s="216"/>
      <c r="D46" s="150" t="str">
        <f t="shared" si="0"/>
        <v/>
      </c>
      <c r="E46" s="76" t="str">
        <f t="shared" si="8"/>
        <v/>
      </c>
      <c r="F46" s="72" t="b">
        <f t="shared" si="2"/>
        <v>0</v>
      </c>
      <c r="G46" s="73">
        <f t="shared" si="9"/>
        <v>1</v>
      </c>
    </row>
    <row r="47" spans="1:7">
      <c r="A47" s="37">
        <v>36</v>
      </c>
      <c r="B47" s="6"/>
      <c r="C47" s="216"/>
      <c r="D47" s="150" t="str">
        <f t="shared" si="0"/>
        <v/>
      </c>
      <c r="E47" s="76" t="str">
        <f t="shared" si="8"/>
        <v/>
      </c>
      <c r="F47" s="72" t="b">
        <f t="shared" si="2"/>
        <v>0</v>
      </c>
      <c r="G47" s="73">
        <f t="shared" si="9"/>
        <v>1</v>
      </c>
    </row>
    <row r="48" spans="1:7">
      <c r="A48" s="37">
        <v>37</v>
      </c>
      <c r="B48" s="6"/>
      <c r="C48" s="216"/>
      <c r="D48" s="150" t="str">
        <f t="shared" si="0"/>
        <v/>
      </c>
      <c r="E48" s="76" t="str">
        <f t="shared" si="8"/>
        <v/>
      </c>
      <c r="F48" s="72" t="b">
        <f t="shared" si="2"/>
        <v>0</v>
      </c>
      <c r="G48" s="73">
        <f t="shared" si="9"/>
        <v>1</v>
      </c>
    </row>
    <row r="49" spans="1:7">
      <c r="A49" s="37">
        <v>38</v>
      </c>
      <c r="B49" s="6"/>
      <c r="C49" s="216"/>
      <c r="D49" s="150" t="str">
        <f t="shared" si="0"/>
        <v/>
      </c>
      <c r="E49" s="76" t="str">
        <f t="shared" si="8"/>
        <v/>
      </c>
      <c r="F49" s="72" t="b">
        <f t="shared" si="2"/>
        <v>0</v>
      </c>
      <c r="G49" s="73">
        <f t="shared" si="9"/>
        <v>1</v>
      </c>
    </row>
    <row r="50" spans="1:7">
      <c r="A50" s="37">
        <v>39</v>
      </c>
      <c r="B50" s="6"/>
      <c r="C50" s="216"/>
      <c r="D50" s="150" t="str">
        <f t="shared" si="0"/>
        <v/>
      </c>
      <c r="E50" s="76" t="str">
        <f t="shared" si="8"/>
        <v/>
      </c>
      <c r="F50" s="72" t="b">
        <f t="shared" si="2"/>
        <v>0</v>
      </c>
      <c r="G50" s="73">
        <f t="shared" si="9"/>
        <v>1</v>
      </c>
    </row>
    <row r="51" spans="1:7">
      <c r="A51" s="37">
        <v>40</v>
      </c>
      <c r="B51" s="6"/>
      <c r="C51" s="216"/>
      <c r="D51" s="150" t="str">
        <f t="shared" si="0"/>
        <v/>
      </c>
      <c r="E51" s="76" t="str">
        <f t="shared" si="8"/>
        <v/>
      </c>
      <c r="F51" s="72" t="b">
        <f t="shared" si="2"/>
        <v>0</v>
      </c>
      <c r="G51" s="73">
        <f t="shared" si="9"/>
        <v>1</v>
      </c>
    </row>
    <row r="52" spans="1:7">
      <c r="A52" s="37">
        <v>41</v>
      </c>
      <c r="B52" s="6"/>
      <c r="C52" s="216"/>
      <c r="D52" s="150" t="str">
        <f t="shared" si="0"/>
        <v/>
      </c>
      <c r="E52" s="76" t="str">
        <f t="shared" si="8"/>
        <v/>
      </c>
      <c r="F52" s="72" t="b">
        <f t="shared" si="2"/>
        <v>0</v>
      </c>
      <c r="G52" s="73">
        <f t="shared" si="9"/>
        <v>1</v>
      </c>
    </row>
    <row r="53" spans="1:7">
      <c r="A53" s="37">
        <v>42</v>
      </c>
      <c r="B53" s="6"/>
      <c r="C53" s="216"/>
      <c r="D53" s="150" t="str">
        <f t="shared" si="0"/>
        <v/>
      </c>
      <c r="E53" s="76" t="str">
        <f t="shared" si="8"/>
        <v/>
      </c>
      <c r="F53" s="72" t="b">
        <f t="shared" si="2"/>
        <v>0</v>
      </c>
      <c r="G53" s="73">
        <f t="shared" si="9"/>
        <v>1</v>
      </c>
    </row>
    <row r="54" spans="1:7">
      <c r="A54" s="37">
        <v>43</v>
      </c>
      <c r="B54" s="6"/>
      <c r="C54" s="216"/>
      <c r="D54" s="150" t="str">
        <f t="shared" si="0"/>
        <v/>
      </c>
      <c r="E54" s="76" t="str">
        <f t="shared" si="8"/>
        <v/>
      </c>
      <c r="F54" s="72" t="b">
        <f t="shared" si="2"/>
        <v>0</v>
      </c>
      <c r="G54" s="73">
        <f t="shared" si="9"/>
        <v>1</v>
      </c>
    </row>
    <row r="55" spans="1:7">
      <c r="A55" s="37">
        <v>44</v>
      </c>
      <c r="B55" s="6"/>
      <c r="C55" s="216"/>
      <c r="D55" s="150" t="str">
        <f t="shared" si="0"/>
        <v/>
      </c>
      <c r="E55" s="76" t="str">
        <f t="shared" si="8"/>
        <v/>
      </c>
      <c r="F55" s="72" t="b">
        <f t="shared" si="2"/>
        <v>0</v>
      </c>
      <c r="G55" s="73">
        <f t="shared" si="9"/>
        <v>1</v>
      </c>
    </row>
    <row r="56" spans="1:7">
      <c r="A56" s="37">
        <v>45</v>
      </c>
      <c r="B56" s="6"/>
      <c r="C56" s="216"/>
      <c r="D56" s="150" t="str">
        <f t="shared" si="0"/>
        <v/>
      </c>
      <c r="E56" s="76" t="str">
        <f t="shared" si="8"/>
        <v/>
      </c>
      <c r="F56" s="72" t="b">
        <f t="shared" si="2"/>
        <v>0</v>
      </c>
      <c r="G56" s="73">
        <f t="shared" si="9"/>
        <v>1</v>
      </c>
    </row>
    <row r="57" spans="1:7">
      <c r="A57" s="37">
        <v>46</v>
      </c>
      <c r="B57" s="6"/>
      <c r="C57" s="216"/>
      <c r="D57" s="150" t="str">
        <f t="shared" si="0"/>
        <v/>
      </c>
      <c r="E57" s="76" t="str">
        <f t="shared" si="8"/>
        <v/>
      </c>
      <c r="F57" s="72" t="b">
        <f t="shared" si="2"/>
        <v>0</v>
      </c>
      <c r="G57" s="73">
        <f t="shared" si="9"/>
        <v>1</v>
      </c>
    </row>
    <row r="58" spans="1:7">
      <c r="A58" s="37">
        <v>47</v>
      </c>
      <c r="B58" s="6"/>
      <c r="C58" s="216"/>
      <c r="D58" s="150" t="str">
        <f t="shared" si="0"/>
        <v/>
      </c>
      <c r="E58" s="76" t="str">
        <f t="shared" si="8"/>
        <v/>
      </c>
      <c r="F58" s="72" t="b">
        <f t="shared" si="2"/>
        <v>0</v>
      </c>
      <c r="G58" s="73">
        <f t="shared" si="9"/>
        <v>1</v>
      </c>
    </row>
    <row r="59" spans="1:7">
      <c r="A59" s="37">
        <v>48</v>
      </c>
      <c r="B59" s="6"/>
      <c r="C59" s="216"/>
      <c r="D59" s="150" t="str">
        <f t="shared" si="0"/>
        <v/>
      </c>
      <c r="E59" s="76" t="str">
        <f t="shared" si="8"/>
        <v/>
      </c>
      <c r="F59" s="72" t="b">
        <f t="shared" si="2"/>
        <v>0</v>
      </c>
      <c r="G59" s="73">
        <f t="shared" si="9"/>
        <v>1</v>
      </c>
    </row>
    <row r="60" spans="1:7">
      <c r="A60" s="37">
        <v>49</v>
      </c>
      <c r="B60" s="6"/>
      <c r="C60" s="216"/>
      <c r="D60" s="150" t="str">
        <f t="shared" si="0"/>
        <v/>
      </c>
      <c r="E60" s="76" t="str">
        <f t="shared" si="8"/>
        <v/>
      </c>
      <c r="F60" s="72" t="b">
        <f t="shared" si="2"/>
        <v>0</v>
      </c>
      <c r="G60" s="73">
        <f t="shared" si="9"/>
        <v>1</v>
      </c>
    </row>
    <row r="61" spans="1:7">
      <c r="A61" s="37">
        <v>50</v>
      </c>
      <c r="B61" s="6"/>
      <c r="C61" s="216"/>
      <c r="D61" s="150" t="str">
        <f t="shared" si="0"/>
        <v/>
      </c>
      <c r="E61" s="76" t="str">
        <f t="shared" si="8"/>
        <v/>
      </c>
      <c r="F61" s="72" t="b">
        <f t="shared" si="2"/>
        <v>0</v>
      </c>
      <c r="G61" s="73">
        <f t="shared" si="9"/>
        <v>1</v>
      </c>
    </row>
    <row r="62" spans="1:7">
      <c r="A62" s="37">
        <v>51</v>
      </c>
      <c r="B62" s="6"/>
      <c r="C62" s="216"/>
      <c r="D62" s="150" t="str">
        <f t="shared" si="0"/>
        <v/>
      </c>
      <c r="E62" s="76" t="str">
        <f t="shared" si="8"/>
        <v/>
      </c>
      <c r="F62" s="72" t="b">
        <f t="shared" si="2"/>
        <v>0</v>
      </c>
      <c r="G62" s="73">
        <f t="shared" si="9"/>
        <v>1</v>
      </c>
    </row>
    <row r="63" spans="1:7">
      <c r="A63" s="37">
        <v>52</v>
      </c>
      <c r="B63" s="6"/>
      <c r="C63" s="216"/>
      <c r="D63" s="150" t="str">
        <f t="shared" si="0"/>
        <v/>
      </c>
      <c r="E63" s="76" t="str">
        <f t="shared" si="8"/>
        <v/>
      </c>
      <c r="F63" s="72" t="b">
        <f t="shared" si="2"/>
        <v>0</v>
      </c>
      <c r="G63" s="73">
        <f t="shared" si="9"/>
        <v>1</v>
      </c>
    </row>
    <row r="64" spans="1:7">
      <c r="A64" s="37">
        <v>53</v>
      </c>
      <c r="B64" s="6"/>
      <c r="C64" s="216"/>
      <c r="D64" s="150" t="str">
        <f t="shared" si="0"/>
        <v/>
      </c>
      <c r="E64" s="76" t="str">
        <f t="shared" si="8"/>
        <v/>
      </c>
      <c r="F64" s="72" t="b">
        <f t="shared" si="2"/>
        <v>0</v>
      </c>
      <c r="G64" s="73">
        <f t="shared" si="9"/>
        <v>1</v>
      </c>
    </row>
    <row r="65" spans="1:7">
      <c r="A65" s="37">
        <v>54</v>
      </c>
      <c r="B65" s="6"/>
      <c r="C65" s="216"/>
      <c r="D65" s="150" t="str">
        <f t="shared" si="0"/>
        <v/>
      </c>
      <c r="E65" s="76" t="str">
        <f t="shared" si="8"/>
        <v/>
      </c>
      <c r="F65" s="72" t="b">
        <f t="shared" si="2"/>
        <v>0</v>
      </c>
      <c r="G65" s="73">
        <f t="shared" si="9"/>
        <v>1</v>
      </c>
    </row>
    <row r="66" spans="1:7">
      <c r="A66" s="37">
        <v>55</v>
      </c>
      <c r="B66" s="6"/>
      <c r="C66" s="216"/>
      <c r="D66" s="150" t="str">
        <f t="shared" si="0"/>
        <v/>
      </c>
      <c r="E66" s="76" t="str">
        <f t="shared" si="8"/>
        <v/>
      </c>
      <c r="F66" s="72" t="b">
        <f t="shared" si="2"/>
        <v>0</v>
      </c>
      <c r="G66" s="73">
        <f t="shared" si="9"/>
        <v>1</v>
      </c>
    </row>
    <row r="67" spans="1:7">
      <c r="A67" s="37">
        <v>56</v>
      </c>
      <c r="B67" s="6"/>
      <c r="C67" s="216"/>
      <c r="D67" s="150" t="str">
        <f t="shared" si="0"/>
        <v/>
      </c>
      <c r="E67" s="76" t="str">
        <f t="shared" si="8"/>
        <v/>
      </c>
      <c r="F67" s="72" t="b">
        <f t="shared" si="2"/>
        <v>0</v>
      </c>
      <c r="G67" s="73">
        <f t="shared" si="9"/>
        <v>1</v>
      </c>
    </row>
    <row r="68" spans="1:7">
      <c r="A68" s="37">
        <v>57</v>
      </c>
      <c r="B68" s="6"/>
      <c r="C68" s="216"/>
      <c r="D68" s="150" t="str">
        <f t="shared" si="0"/>
        <v/>
      </c>
      <c r="E68" s="76" t="str">
        <f t="shared" si="8"/>
        <v/>
      </c>
      <c r="F68" s="72" t="b">
        <f t="shared" si="2"/>
        <v>0</v>
      </c>
      <c r="G68" s="73">
        <f t="shared" si="9"/>
        <v>1</v>
      </c>
    </row>
    <row r="69" spans="1:7">
      <c r="A69" s="37">
        <v>58</v>
      </c>
      <c r="B69" s="6"/>
      <c r="C69" s="216"/>
      <c r="D69" s="150" t="str">
        <f t="shared" si="0"/>
        <v/>
      </c>
      <c r="E69" s="76" t="str">
        <f t="shared" si="8"/>
        <v/>
      </c>
      <c r="F69" s="72" t="b">
        <f t="shared" si="2"/>
        <v>0</v>
      </c>
      <c r="G69" s="73">
        <f t="shared" si="9"/>
        <v>1</v>
      </c>
    </row>
    <row r="70" spans="1:7">
      <c r="A70" s="37">
        <v>59</v>
      </c>
      <c r="B70" s="6"/>
      <c r="C70" s="216"/>
      <c r="D70" s="150" t="str">
        <f t="shared" si="0"/>
        <v/>
      </c>
      <c r="E70" s="76" t="str">
        <f t="shared" si="8"/>
        <v/>
      </c>
      <c r="F70" s="72" t="b">
        <f t="shared" si="2"/>
        <v>0</v>
      </c>
      <c r="G70" s="73">
        <f t="shared" si="9"/>
        <v>1</v>
      </c>
    </row>
    <row r="71" spans="1:7">
      <c r="A71" s="37">
        <v>60</v>
      </c>
      <c r="B71" s="6"/>
      <c r="C71" s="216"/>
      <c r="D71" s="150" t="str">
        <f t="shared" si="0"/>
        <v/>
      </c>
      <c r="E71" s="76" t="str">
        <f t="shared" si="8"/>
        <v/>
      </c>
      <c r="F71" s="72" t="b">
        <f t="shared" si="2"/>
        <v>0</v>
      </c>
      <c r="G71" s="73">
        <f t="shared" si="9"/>
        <v>1</v>
      </c>
    </row>
    <row r="72" spans="1:7">
      <c r="A72" s="37">
        <v>61</v>
      </c>
      <c r="B72" s="6"/>
      <c r="C72" s="216"/>
      <c r="D72" s="150" t="str">
        <f t="shared" si="0"/>
        <v/>
      </c>
      <c r="E72" s="76" t="str">
        <f t="shared" si="8"/>
        <v/>
      </c>
      <c r="F72" s="72" t="b">
        <f t="shared" si="2"/>
        <v>0</v>
      </c>
      <c r="G72" s="73">
        <f t="shared" si="9"/>
        <v>1</v>
      </c>
    </row>
    <row r="73" spans="1:7">
      <c r="A73" s="37">
        <v>62</v>
      </c>
      <c r="B73" s="6"/>
      <c r="C73" s="216"/>
      <c r="D73" s="150" t="str">
        <f t="shared" si="0"/>
        <v/>
      </c>
      <c r="E73" s="76" t="str">
        <f t="shared" si="8"/>
        <v/>
      </c>
      <c r="F73" s="72" t="b">
        <f t="shared" si="2"/>
        <v>0</v>
      </c>
      <c r="G73" s="73">
        <f t="shared" si="9"/>
        <v>1</v>
      </c>
    </row>
    <row r="74" spans="1:7">
      <c r="A74" s="37">
        <v>63</v>
      </c>
      <c r="B74" s="6"/>
      <c r="C74" s="216"/>
      <c r="D74" s="150" t="str">
        <f t="shared" si="0"/>
        <v/>
      </c>
      <c r="E74" s="76" t="str">
        <f t="shared" si="8"/>
        <v/>
      </c>
      <c r="F74" s="72" t="b">
        <f t="shared" si="2"/>
        <v>0</v>
      </c>
      <c r="G74" s="73">
        <f t="shared" si="9"/>
        <v>1</v>
      </c>
    </row>
    <row r="75" spans="1:7">
      <c r="A75" s="37">
        <v>64</v>
      </c>
      <c r="B75" s="6"/>
      <c r="C75" s="216"/>
      <c r="D75" s="150" t="str">
        <f t="shared" si="0"/>
        <v/>
      </c>
      <c r="E75" s="76" t="str">
        <f t="shared" si="8"/>
        <v/>
      </c>
      <c r="F75" s="72" t="b">
        <f t="shared" si="2"/>
        <v>0</v>
      </c>
      <c r="G75" s="73">
        <f t="shared" si="9"/>
        <v>1</v>
      </c>
    </row>
    <row r="76" spans="1:7">
      <c r="A76" s="37">
        <v>65</v>
      </c>
      <c r="B76" s="6"/>
      <c r="C76" s="216"/>
      <c r="D76" s="150" t="str">
        <f t="shared" ref="D76:D139" si="10">IF(OR($B76="",,$C76&lt;an_initial,$C76&gt;an_final),"",E76*10)</f>
        <v/>
      </c>
      <c r="E76" s="76" t="str">
        <f t="shared" ref="E76:E110" si="11">IF(OR($B76="",,$C76="",$C76&gt;an_final),"",IF($C76&gt;=an_initial,1,""))</f>
        <v/>
      </c>
      <c r="F76" s="72" t="b">
        <f t="shared" ref="F76:F110" si="12">IF(nume_candidat="",FALSE,ISNUMBER(SEARCH(nume_candidat,$B76)))</f>
        <v>0</v>
      </c>
      <c r="G76" s="73">
        <f t="shared" ref="G76:G110" si="13">LEN(B76)-LEN(SUBSTITUTE(B76,",",""))+1</f>
        <v>1</v>
      </c>
    </row>
    <row r="77" spans="1:7">
      <c r="A77" s="37">
        <v>66</v>
      </c>
      <c r="B77" s="6"/>
      <c r="C77" s="216"/>
      <c r="D77" s="150" t="str">
        <f t="shared" si="10"/>
        <v/>
      </c>
      <c r="E77" s="76" t="str">
        <f t="shared" si="11"/>
        <v/>
      </c>
      <c r="F77" s="72" t="b">
        <f t="shared" si="12"/>
        <v>0</v>
      </c>
      <c r="G77" s="73">
        <f t="shared" si="13"/>
        <v>1</v>
      </c>
    </row>
    <row r="78" spans="1:7">
      <c r="A78" s="37">
        <v>67</v>
      </c>
      <c r="B78" s="6"/>
      <c r="C78" s="216"/>
      <c r="D78" s="150" t="str">
        <f t="shared" si="10"/>
        <v/>
      </c>
      <c r="E78" s="76" t="str">
        <f t="shared" si="11"/>
        <v/>
      </c>
      <c r="F78" s="72" t="b">
        <f t="shared" si="12"/>
        <v>0</v>
      </c>
      <c r="G78" s="73">
        <f t="shared" si="13"/>
        <v>1</v>
      </c>
    </row>
    <row r="79" spans="1:7">
      <c r="A79" s="37">
        <v>68</v>
      </c>
      <c r="B79" s="6"/>
      <c r="C79" s="216"/>
      <c r="D79" s="150" t="str">
        <f t="shared" si="10"/>
        <v/>
      </c>
      <c r="E79" s="76" t="str">
        <f t="shared" si="11"/>
        <v/>
      </c>
      <c r="F79" s="72" t="b">
        <f t="shared" si="12"/>
        <v>0</v>
      </c>
      <c r="G79" s="73">
        <f t="shared" si="13"/>
        <v>1</v>
      </c>
    </row>
    <row r="80" spans="1:7">
      <c r="A80" s="37">
        <v>69</v>
      </c>
      <c r="B80" s="6"/>
      <c r="C80" s="216"/>
      <c r="D80" s="150" t="str">
        <f t="shared" si="10"/>
        <v/>
      </c>
      <c r="E80" s="76" t="str">
        <f t="shared" si="11"/>
        <v/>
      </c>
      <c r="F80" s="72" t="b">
        <f t="shared" si="12"/>
        <v>0</v>
      </c>
      <c r="G80" s="73">
        <f t="shared" si="13"/>
        <v>1</v>
      </c>
    </row>
    <row r="81" spans="1:7">
      <c r="A81" s="37">
        <v>70</v>
      </c>
      <c r="B81" s="6"/>
      <c r="C81" s="216"/>
      <c r="D81" s="150" t="str">
        <f t="shared" si="10"/>
        <v/>
      </c>
      <c r="E81" s="76" t="str">
        <f t="shared" si="11"/>
        <v/>
      </c>
      <c r="F81" s="72" t="b">
        <f t="shared" si="12"/>
        <v>0</v>
      </c>
      <c r="G81" s="73">
        <f t="shared" si="13"/>
        <v>1</v>
      </c>
    </row>
    <row r="82" spans="1:7">
      <c r="A82" s="37">
        <v>71</v>
      </c>
      <c r="B82" s="6"/>
      <c r="C82" s="216"/>
      <c r="D82" s="150" t="str">
        <f t="shared" si="10"/>
        <v/>
      </c>
      <c r="E82" s="76" t="str">
        <f t="shared" si="11"/>
        <v/>
      </c>
      <c r="F82" s="72" t="b">
        <f t="shared" si="12"/>
        <v>0</v>
      </c>
      <c r="G82" s="73">
        <f t="shared" si="13"/>
        <v>1</v>
      </c>
    </row>
    <row r="83" spans="1:7">
      <c r="A83" s="37">
        <v>72</v>
      </c>
      <c r="B83" s="6"/>
      <c r="C83" s="216"/>
      <c r="D83" s="150" t="str">
        <f t="shared" si="10"/>
        <v/>
      </c>
      <c r="E83" s="76" t="str">
        <f t="shared" si="11"/>
        <v/>
      </c>
      <c r="F83" s="72" t="b">
        <f t="shared" si="12"/>
        <v>0</v>
      </c>
      <c r="G83" s="73">
        <f t="shared" si="13"/>
        <v>1</v>
      </c>
    </row>
    <row r="84" spans="1:7">
      <c r="A84" s="37">
        <v>73</v>
      </c>
      <c r="B84" s="6"/>
      <c r="C84" s="216"/>
      <c r="D84" s="150" t="str">
        <f t="shared" si="10"/>
        <v/>
      </c>
      <c r="E84" s="76" t="str">
        <f t="shared" si="11"/>
        <v/>
      </c>
      <c r="F84" s="72" t="b">
        <f t="shared" si="12"/>
        <v>0</v>
      </c>
      <c r="G84" s="73">
        <f t="shared" si="13"/>
        <v>1</v>
      </c>
    </row>
    <row r="85" spans="1:7">
      <c r="A85" s="37">
        <v>74</v>
      </c>
      <c r="B85" s="6"/>
      <c r="C85" s="216"/>
      <c r="D85" s="150" t="str">
        <f t="shared" si="10"/>
        <v/>
      </c>
      <c r="E85" s="76" t="str">
        <f t="shared" si="11"/>
        <v/>
      </c>
      <c r="F85" s="72" t="b">
        <f t="shared" si="12"/>
        <v>0</v>
      </c>
      <c r="G85" s="73">
        <f t="shared" si="13"/>
        <v>1</v>
      </c>
    </row>
    <row r="86" spans="1:7">
      <c r="A86" s="37">
        <v>75</v>
      </c>
      <c r="B86" s="6"/>
      <c r="C86" s="216"/>
      <c r="D86" s="150" t="str">
        <f t="shared" si="10"/>
        <v/>
      </c>
      <c r="E86" s="76" t="str">
        <f t="shared" si="11"/>
        <v/>
      </c>
      <c r="F86" s="72" t="b">
        <f t="shared" si="12"/>
        <v>0</v>
      </c>
      <c r="G86" s="73">
        <f t="shared" si="13"/>
        <v>1</v>
      </c>
    </row>
    <row r="87" spans="1:7">
      <c r="A87" s="37">
        <v>76</v>
      </c>
      <c r="B87" s="6"/>
      <c r="C87" s="216"/>
      <c r="D87" s="150" t="str">
        <f t="shared" si="10"/>
        <v/>
      </c>
      <c r="E87" s="76" t="str">
        <f t="shared" si="11"/>
        <v/>
      </c>
      <c r="F87" s="72" t="b">
        <f t="shared" si="12"/>
        <v>0</v>
      </c>
      <c r="G87" s="73">
        <f t="shared" si="13"/>
        <v>1</v>
      </c>
    </row>
    <row r="88" spans="1:7">
      <c r="A88" s="37">
        <v>77</v>
      </c>
      <c r="B88" s="6"/>
      <c r="C88" s="216"/>
      <c r="D88" s="150" t="str">
        <f t="shared" si="10"/>
        <v/>
      </c>
      <c r="E88" s="76" t="str">
        <f t="shared" si="11"/>
        <v/>
      </c>
      <c r="F88" s="72" t="b">
        <f t="shared" si="12"/>
        <v>0</v>
      </c>
      <c r="G88" s="73">
        <f t="shared" si="13"/>
        <v>1</v>
      </c>
    </row>
    <row r="89" spans="1:7">
      <c r="A89" s="37">
        <v>78</v>
      </c>
      <c r="B89" s="6"/>
      <c r="C89" s="216"/>
      <c r="D89" s="150" t="str">
        <f t="shared" si="10"/>
        <v/>
      </c>
      <c r="E89" s="76" t="str">
        <f t="shared" si="11"/>
        <v/>
      </c>
      <c r="F89" s="72" t="b">
        <f t="shared" si="12"/>
        <v>0</v>
      </c>
      <c r="G89" s="73">
        <f t="shared" si="13"/>
        <v>1</v>
      </c>
    </row>
    <row r="90" spans="1:7">
      <c r="A90" s="37">
        <v>79</v>
      </c>
      <c r="B90" s="6"/>
      <c r="C90" s="216"/>
      <c r="D90" s="150" t="str">
        <f t="shared" si="10"/>
        <v/>
      </c>
      <c r="E90" s="76" t="str">
        <f t="shared" si="11"/>
        <v/>
      </c>
      <c r="F90" s="72" t="b">
        <f t="shared" si="12"/>
        <v>0</v>
      </c>
      <c r="G90" s="73">
        <f t="shared" si="13"/>
        <v>1</v>
      </c>
    </row>
    <row r="91" spans="1:7">
      <c r="A91" s="37">
        <v>80</v>
      </c>
      <c r="B91" s="6"/>
      <c r="C91" s="216"/>
      <c r="D91" s="150" t="str">
        <f t="shared" si="10"/>
        <v/>
      </c>
      <c r="E91" s="76" t="str">
        <f t="shared" si="11"/>
        <v/>
      </c>
      <c r="F91" s="72" t="b">
        <f t="shared" si="12"/>
        <v>0</v>
      </c>
      <c r="G91" s="73">
        <f t="shared" si="13"/>
        <v>1</v>
      </c>
    </row>
    <row r="92" spans="1:7">
      <c r="A92" s="37">
        <v>81</v>
      </c>
      <c r="B92" s="6"/>
      <c r="C92" s="216"/>
      <c r="D92" s="150" t="str">
        <f t="shared" si="10"/>
        <v/>
      </c>
      <c r="E92" s="76" t="str">
        <f t="shared" si="11"/>
        <v/>
      </c>
      <c r="F92" s="72" t="b">
        <f t="shared" si="12"/>
        <v>0</v>
      </c>
      <c r="G92" s="73">
        <f t="shared" si="13"/>
        <v>1</v>
      </c>
    </row>
    <row r="93" spans="1:7">
      <c r="A93" s="37">
        <v>82</v>
      </c>
      <c r="B93" s="6"/>
      <c r="C93" s="216"/>
      <c r="D93" s="150" t="str">
        <f t="shared" si="10"/>
        <v/>
      </c>
      <c r="E93" s="76" t="str">
        <f t="shared" si="11"/>
        <v/>
      </c>
      <c r="F93" s="72" t="b">
        <f t="shared" si="12"/>
        <v>0</v>
      </c>
      <c r="G93" s="73">
        <f t="shared" si="13"/>
        <v>1</v>
      </c>
    </row>
    <row r="94" spans="1:7">
      <c r="A94" s="37">
        <v>83</v>
      </c>
      <c r="B94" s="6"/>
      <c r="C94" s="216"/>
      <c r="D94" s="150" t="str">
        <f t="shared" si="10"/>
        <v/>
      </c>
      <c r="E94" s="76" t="str">
        <f t="shared" si="11"/>
        <v/>
      </c>
      <c r="F94" s="72" t="b">
        <f t="shared" si="12"/>
        <v>0</v>
      </c>
      <c r="G94" s="73">
        <f t="shared" si="13"/>
        <v>1</v>
      </c>
    </row>
    <row r="95" spans="1:7">
      <c r="A95" s="37">
        <v>84</v>
      </c>
      <c r="B95" s="6"/>
      <c r="C95" s="216"/>
      <c r="D95" s="150" t="str">
        <f t="shared" si="10"/>
        <v/>
      </c>
      <c r="E95" s="76" t="str">
        <f t="shared" si="11"/>
        <v/>
      </c>
      <c r="F95" s="72" t="b">
        <f t="shared" si="12"/>
        <v>0</v>
      </c>
      <c r="G95" s="73">
        <f t="shared" si="13"/>
        <v>1</v>
      </c>
    </row>
    <row r="96" spans="1:7">
      <c r="A96" s="37">
        <v>85</v>
      </c>
      <c r="B96" s="6"/>
      <c r="C96" s="216"/>
      <c r="D96" s="150" t="str">
        <f t="shared" si="10"/>
        <v/>
      </c>
      <c r="E96" s="76" t="str">
        <f t="shared" si="11"/>
        <v/>
      </c>
      <c r="F96" s="72" t="b">
        <f t="shared" si="12"/>
        <v>0</v>
      </c>
      <c r="G96" s="73">
        <f t="shared" si="13"/>
        <v>1</v>
      </c>
    </row>
    <row r="97" spans="1:7">
      <c r="A97" s="37">
        <v>86</v>
      </c>
      <c r="B97" s="6"/>
      <c r="C97" s="216"/>
      <c r="D97" s="150" t="str">
        <f t="shared" si="10"/>
        <v/>
      </c>
      <c r="E97" s="76" t="str">
        <f t="shared" si="11"/>
        <v/>
      </c>
      <c r="F97" s="72" t="b">
        <f t="shared" si="12"/>
        <v>0</v>
      </c>
      <c r="G97" s="73">
        <f t="shared" si="13"/>
        <v>1</v>
      </c>
    </row>
    <row r="98" spans="1:7">
      <c r="A98" s="37">
        <v>87</v>
      </c>
      <c r="B98" s="6"/>
      <c r="C98" s="216"/>
      <c r="D98" s="150" t="str">
        <f t="shared" si="10"/>
        <v/>
      </c>
      <c r="E98" s="76" t="str">
        <f t="shared" si="11"/>
        <v/>
      </c>
      <c r="F98" s="72" t="b">
        <f t="shared" si="12"/>
        <v>0</v>
      </c>
      <c r="G98" s="73">
        <f t="shared" si="13"/>
        <v>1</v>
      </c>
    </row>
    <row r="99" spans="1:7">
      <c r="A99" s="37">
        <v>88</v>
      </c>
      <c r="B99" s="6"/>
      <c r="C99" s="216"/>
      <c r="D99" s="150" t="str">
        <f t="shared" si="10"/>
        <v/>
      </c>
      <c r="E99" s="76" t="str">
        <f t="shared" si="11"/>
        <v/>
      </c>
      <c r="F99" s="72" t="b">
        <f t="shared" si="12"/>
        <v>0</v>
      </c>
      <c r="G99" s="73">
        <f t="shared" si="13"/>
        <v>1</v>
      </c>
    </row>
    <row r="100" spans="1:7">
      <c r="A100" s="37">
        <v>89</v>
      </c>
      <c r="B100" s="6"/>
      <c r="C100" s="216"/>
      <c r="D100" s="150" t="str">
        <f t="shared" si="10"/>
        <v/>
      </c>
      <c r="E100" s="76" t="str">
        <f t="shared" si="11"/>
        <v/>
      </c>
      <c r="F100" s="72" t="b">
        <f t="shared" si="12"/>
        <v>0</v>
      </c>
      <c r="G100" s="73">
        <f t="shared" si="13"/>
        <v>1</v>
      </c>
    </row>
    <row r="101" spans="1:7">
      <c r="A101" s="37">
        <v>90</v>
      </c>
      <c r="B101" s="6"/>
      <c r="C101" s="216"/>
      <c r="D101" s="150" t="str">
        <f t="shared" si="10"/>
        <v/>
      </c>
      <c r="E101" s="76" t="str">
        <f t="shared" si="11"/>
        <v/>
      </c>
      <c r="F101" s="72" t="b">
        <f t="shared" si="12"/>
        <v>0</v>
      </c>
      <c r="G101" s="73">
        <f t="shared" si="13"/>
        <v>1</v>
      </c>
    </row>
    <row r="102" spans="1:7">
      <c r="A102" s="37">
        <v>91</v>
      </c>
      <c r="B102" s="6"/>
      <c r="C102" s="216"/>
      <c r="D102" s="150" t="str">
        <f t="shared" si="10"/>
        <v/>
      </c>
      <c r="E102" s="76" t="str">
        <f t="shared" si="11"/>
        <v/>
      </c>
      <c r="F102" s="72" t="b">
        <f t="shared" si="12"/>
        <v>0</v>
      </c>
      <c r="G102" s="73">
        <f t="shared" si="13"/>
        <v>1</v>
      </c>
    </row>
    <row r="103" spans="1:7">
      <c r="A103" s="37">
        <v>92</v>
      </c>
      <c r="B103" s="6"/>
      <c r="C103" s="216"/>
      <c r="D103" s="150" t="str">
        <f t="shared" si="10"/>
        <v/>
      </c>
      <c r="E103" s="76" t="str">
        <f t="shared" si="11"/>
        <v/>
      </c>
      <c r="F103" s="72" t="b">
        <f t="shared" si="12"/>
        <v>0</v>
      </c>
      <c r="G103" s="73">
        <f t="shared" si="13"/>
        <v>1</v>
      </c>
    </row>
    <row r="104" spans="1:7">
      <c r="A104" s="37">
        <v>93</v>
      </c>
      <c r="B104" s="6"/>
      <c r="C104" s="216"/>
      <c r="D104" s="150" t="str">
        <f t="shared" si="10"/>
        <v/>
      </c>
      <c r="E104" s="76" t="str">
        <f t="shared" si="11"/>
        <v/>
      </c>
      <c r="F104" s="72" t="b">
        <f t="shared" si="12"/>
        <v>0</v>
      </c>
      <c r="G104" s="73">
        <f t="shared" si="13"/>
        <v>1</v>
      </c>
    </row>
    <row r="105" spans="1:7">
      <c r="A105" s="37">
        <v>94</v>
      </c>
      <c r="B105" s="6"/>
      <c r="C105" s="216"/>
      <c r="D105" s="150" t="str">
        <f t="shared" si="10"/>
        <v/>
      </c>
      <c r="E105" s="76" t="str">
        <f t="shared" si="11"/>
        <v/>
      </c>
      <c r="F105" s="72" t="b">
        <f t="shared" si="12"/>
        <v>0</v>
      </c>
      <c r="G105" s="73">
        <f t="shared" si="13"/>
        <v>1</v>
      </c>
    </row>
    <row r="106" spans="1:7">
      <c r="A106" s="37">
        <v>95</v>
      </c>
      <c r="B106" s="6"/>
      <c r="C106" s="216"/>
      <c r="D106" s="150" t="str">
        <f t="shared" si="10"/>
        <v/>
      </c>
      <c r="E106" s="76" t="str">
        <f t="shared" si="11"/>
        <v/>
      </c>
      <c r="F106" s="72" t="b">
        <f t="shared" si="12"/>
        <v>0</v>
      </c>
      <c r="G106" s="73">
        <f t="shared" si="13"/>
        <v>1</v>
      </c>
    </row>
    <row r="107" spans="1:7">
      <c r="A107" s="37">
        <v>96</v>
      </c>
      <c r="B107" s="6"/>
      <c r="C107" s="216"/>
      <c r="D107" s="150" t="str">
        <f t="shared" si="10"/>
        <v/>
      </c>
      <c r="E107" s="76" t="str">
        <f t="shared" si="11"/>
        <v/>
      </c>
      <c r="F107" s="72" t="b">
        <f t="shared" si="12"/>
        <v>0</v>
      </c>
      <c r="G107" s="73">
        <f t="shared" si="13"/>
        <v>1</v>
      </c>
    </row>
    <row r="108" spans="1:7">
      <c r="A108" s="37">
        <v>97</v>
      </c>
      <c r="B108" s="6"/>
      <c r="C108" s="216"/>
      <c r="D108" s="150" t="str">
        <f t="shared" si="10"/>
        <v/>
      </c>
      <c r="E108" s="76" t="str">
        <f t="shared" si="11"/>
        <v/>
      </c>
      <c r="F108" s="72" t="b">
        <f t="shared" si="12"/>
        <v>0</v>
      </c>
      <c r="G108" s="73">
        <f t="shared" si="13"/>
        <v>1</v>
      </c>
    </row>
    <row r="109" spans="1:7">
      <c r="A109" s="37">
        <v>98</v>
      </c>
      <c r="B109" s="6"/>
      <c r="C109" s="216"/>
      <c r="D109" s="150" t="str">
        <f t="shared" si="10"/>
        <v/>
      </c>
      <c r="E109" s="76" t="str">
        <f t="shared" si="11"/>
        <v/>
      </c>
      <c r="F109" s="72" t="b">
        <f t="shared" si="12"/>
        <v>0</v>
      </c>
      <c r="G109" s="73">
        <f t="shared" si="13"/>
        <v>1</v>
      </c>
    </row>
    <row r="110" spans="1:7">
      <c r="A110" s="143">
        <v>99</v>
      </c>
      <c r="B110" s="6"/>
      <c r="C110" s="216"/>
      <c r="D110" s="150" t="str">
        <f t="shared" si="10"/>
        <v/>
      </c>
      <c r="E110" s="76" t="str">
        <f t="shared" si="11"/>
        <v/>
      </c>
      <c r="F110" s="72" t="b">
        <f t="shared" si="12"/>
        <v>0</v>
      </c>
      <c r="G110" s="73">
        <f t="shared" si="13"/>
        <v>1</v>
      </c>
    </row>
    <row r="111" spans="1:7">
      <c r="A111" s="143">
        <v>100</v>
      </c>
      <c r="B111" s="144"/>
      <c r="C111" s="146"/>
      <c r="D111" s="150" t="str">
        <f t="shared" si="10"/>
        <v/>
      </c>
    </row>
    <row r="112" spans="1:7">
      <c r="A112" s="143">
        <v>101</v>
      </c>
      <c r="B112" s="144"/>
      <c r="C112" s="146"/>
      <c r="D112" s="150" t="str">
        <f t="shared" si="10"/>
        <v/>
      </c>
    </row>
    <row r="113" spans="1:16">
      <c r="A113" s="143">
        <v>102</v>
      </c>
      <c r="B113" s="144"/>
      <c r="C113" s="146"/>
      <c r="D113" s="150" t="str">
        <f t="shared" si="10"/>
        <v/>
      </c>
    </row>
    <row r="114" spans="1:16">
      <c r="A114" s="143">
        <v>103</v>
      </c>
      <c r="B114" s="144"/>
      <c r="C114" s="146"/>
      <c r="D114" s="150" t="str">
        <f t="shared" si="10"/>
        <v/>
      </c>
    </row>
    <row r="115" spans="1:16" s="70" customFormat="1">
      <c r="A115" s="143">
        <v>104</v>
      </c>
      <c r="B115" s="144"/>
      <c r="C115" s="146"/>
      <c r="D115" s="150" t="str">
        <f t="shared" si="10"/>
        <v/>
      </c>
      <c r="F115" s="71"/>
      <c r="G115" s="64"/>
      <c r="H115" s="64"/>
      <c r="I115" s="64"/>
      <c r="J115" s="64"/>
      <c r="K115" s="64"/>
      <c r="L115" s="64"/>
      <c r="M115" s="64"/>
      <c r="N115" s="64"/>
      <c r="O115" s="64"/>
      <c r="P115" s="64"/>
    </row>
    <row r="116" spans="1:16" s="70" customFormat="1">
      <c r="A116" s="143">
        <v>105</v>
      </c>
      <c r="B116" s="144"/>
      <c r="C116" s="146"/>
      <c r="D116" s="150" t="str">
        <f t="shared" si="10"/>
        <v/>
      </c>
      <c r="F116" s="71"/>
      <c r="G116" s="64"/>
      <c r="H116" s="64"/>
      <c r="I116" s="64"/>
      <c r="J116" s="64"/>
      <c r="K116" s="64"/>
      <c r="L116" s="64"/>
      <c r="M116" s="64"/>
      <c r="N116" s="64"/>
      <c r="O116" s="64"/>
      <c r="P116" s="64"/>
    </row>
    <row r="117" spans="1:16" s="70" customFormat="1">
      <c r="A117" s="143">
        <v>106</v>
      </c>
      <c r="B117" s="144"/>
      <c r="C117" s="146"/>
      <c r="D117" s="150" t="str">
        <f t="shared" si="10"/>
        <v/>
      </c>
      <c r="F117" s="71"/>
      <c r="G117" s="64"/>
      <c r="H117" s="64"/>
      <c r="I117" s="64"/>
      <c r="J117" s="64"/>
      <c r="K117" s="64"/>
      <c r="L117" s="64"/>
      <c r="M117" s="64"/>
      <c r="N117" s="64"/>
      <c r="O117" s="64"/>
      <c r="P117" s="64"/>
    </row>
    <row r="118" spans="1:16" s="70" customFormat="1">
      <c r="A118" s="143">
        <v>107</v>
      </c>
      <c r="B118" s="144"/>
      <c r="C118" s="146"/>
      <c r="D118" s="150" t="str">
        <f t="shared" si="10"/>
        <v/>
      </c>
      <c r="F118" s="71"/>
      <c r="G118" s="64"/>
      <c r="H118" s="64"/>
      <c r="I118" s="64"/>
      <c r="J118" s="64"/>
      <c r="K118" s="64"/>
      <c r="L118" s="64"/>
      <c r="M118" s="64"/>
      <c r="N118" s="64"/>
      <c r="O118" s="64"/>
      <c r="P118" s="64"/>
    </row>
    <row r="119" spans="1:16" s="70" customFormat="1">
      <c r="A119" s="143">
        <v>108</v>
      </c>
      <c r="B119" s="144"/>
      <c r="C119" s="146"/>
      <c r="D119" s="150" t="str">
        <f t="shared" si="10"/>
        <v/>
      </c>
      <c r="F119" s="71"/>
      <c r="G119" s="64"/>
      <c r="H119" s="64"/>
      <c r="I119" s="64"/>
      <c r="J119" s="64"/>
      <c r="K119" s="64"/>
      <c r="L119" s="64"/>
      <c r="M119" s="64"/>
      <c r="N119" s="64"/>
      <c r="O119" s="64"/>
      <c r="P119" s="64"/>
    </row>
    <row r="120" spans="1:16" s="70" customFormat="1">
      <c r="A120" s="143">
        <v>109</v>
      </c>
      <c r="B120" s="144"/>
      <c r="C120" s="146"/>
      <c r="D120" s="150" t="str">
        <f t="shared" si="10"/>
        <v/>
      </c>
      <c r="F120" s="71"/>
      <c r="G120" s="64"/>
      <c r="H120" s="64"/>
      <c r="I120" s="64"/>
      <c r="J120" s="64"/>
      <c r="K120" s="64"/>
      <c r="L120" s="64"/>
      <c r="M120" s="64"/>
      <c r="N120" s="64"/>
      <c r="O120" s="64"/>
      <c r="P120" s="64"/>
    </row>
    <row r="121" spans="1:16" s="70" customFormat="1">
      <c r="A121" s="143">
        <v>110</v>
      </c>
      <c r="B121" s="144"/>
      <c r="C121" s="146"/>
      <c r="D121" s="150" t="str">
        <f t="shared" si="10"/>
        <v/>
      </c>
      <c r="F121" s="71"/>
      <c r="G121" s="64"/>
      <c r="H121" s="64"/>
      <c r="I121" s="64"/>
      <c r="J121" s="64"/>
      <c r="K121" s="64"/>
      <c r="L121" s="64"/>
      <c r="M121" s="64"/>
      <c r="N121" s="64"/>
      <c r="O121" s="64"/>
      <c r="P121" s="64"/>
    </row>
    <row r="122" spans="1:16" s="70" customFormat="1">
      <c r="A122" s="143">
        <v>111</v>
      </c>
      <c r="B122" s="144"/>
      <c r="C122" s="146"/>
      <c r="D122" s="150" t="str">
        <f t="shared" si="10"/>
        <v/>
      </c>
      <c r="F122" s="71"/>
      <c r="G122" s="64"/>
      <c r="H122" s="64"/>
      <c r="I122" s="64"/>
      <c r="J122" s="64"/>
      <c r="K122" s="64"/>
      <c r="L122" s="64"/>
      <c r="M122" s="64"/>
      <c r="N122" s="64"/>
      <c r="O122" s="64"/>
      <c r="P122" s="64"/>
    </row>
    <row r="123" spans="1:16" s="70" customFormat="1">
      <c r="A123" s="143">
        <v>112</v>
      </c>
      <c r="B123" s="144"/>
      <c r="C123" s="146"/>
      <c r="D123" s="150" t="str">
        <f t="shared" si="10"/>
        <v/>
      </c>
      <c r="F123" s="71"/>
      <c r="G123" s="64"/>
      <c r="H123" s="64"/>
      <c r="I123" s="64"/>
      <c r="J123" s="64"/>
      <c r="K123" s="64"/>
      <c r="L123" s="64"/>
      <c r="M123" s="64"/>
      <c r="N123" s="64"/>
      <c r="O123" s="64"/>
      <c r="P123" s="64"/>
    </row>
    <row r="124" spans="1:16" s="70" customFormat="1">
      <c r="A124" s="143">
        <v>113</v>
      </c>
      <c r="B124" s="144"/>
      <c r="C124" s="146"/>
      <c r="D124" s="150" t="str">
        <f t="shared" si="10"/>
        <v/>
      </c>
      <c r="F124" s="71"/>
      <c r="G124" s="64"/>
      <c r="H124" s="64"/>
      <c r="I124" s="64"/>
      <c r="J124" s="64"/>
      <c r="K124" s="64"/>
      <c r="L124" s="64"/>
      <c r="M124" s="64"/>
      <c r="N124" s="64"/>
      <c r="O124" s="64"/>
      <c r="P124" s="64"/>
    </row>
    <row r="125" spans="1:16" s="70" customFormat="1">
      <c r="A125" s="143">
        <v>114</v>
      </c>
      <c r="B125" s="144"/>
      <c r="C125" s="146"/>
      <c r="D125" s="150" t="str">
        <f t="shared" si="10"/>
        <v/>
      </c>
      <c r="F125" s="71"/>
      <c r="G125" s="64"/>
      <c r="H125" s="64"/>
      <c r="I125" s="64"/>
      <c r="J125" s="64"/>
      <c r="K125" s="64"/>
      <c r="L125" s="64"/>
      <c r="M125" s="64"/>
      <c r="N125" s="64"/>
      <c r="O125" s="64"/>
      <c r="P125" s="64"/>
    </row>
    <row r="126" spans="1:16" s="70" customFormat="1">
      <c r="A126" s="143">
        <v>115</v>
      </c>
      <c r="B126" s="144"/>
      <c r="C126" s="146"/>
      <c r="D126" s="150" t="str">
        <f t="shared" si="10"/>
        <v/>
      </c>
      <c r="F126" s="71"/>
      <c r="G126" s="64"/>
      <c r="H126" s="64"/>
      <c r="I126" s="64"/>
      <c r="J126" s="64"/>
      <c r="K126" s="64"/>
      <c r="L126" s="64"/>
      <c r="M126" s="64"/>
      <c r="N126" s="64"/>
      <c r="O126" s="64"/>
      <c r="P126" s="64"/>
    </row>
    <row r="127" spans="1:16" s="70" customFormat="1">
      <c r="A127" s="143">
        <v>116</v>
      </c>
      <c r="B127" s="144"/>
      <c r="C127" s="146"/>
      <c r="D127" s="150" t="str">
        <f t="shared" si="10"/>
        <v/>
      </c>
      <c r="F127" s="71"/>
      <c r="G127" s="64"/>
      <c r="H127" s="64"/>
      <c r="I127" s="64"/>
      <c r="J127" s="64"/>
      <c r="K127" s="64"/>
      <c r="L127" s="64"/>
      <c r="M127" s="64"/>
      <c r="N127" s="64"/>
      <c r="O127" s="64"/>
      <c r="P127" s="64"/>
    </row>
    <row r="128" spans="1:16" s="70" customFormat="1">
      <c r="A128" s="143">
        <v>117</v>
      </c>
      <c r="B128" s="144"/>
      <c r="C128" s="146"/>
      <c r="D128" s="150" t="str">
        <f t="shared" si="10"/>
        <v/>
      </c>
      <c r="F128" s="71"/>
      <c r="G128" s="64"/>
      <c r="H128" s="64"/>
      <c r="I128" s="64"/>
      <c r="J128" s="64"/>
      <c r="K128" s="64"/>
      <c r="L128" s="64"/>
      <c r="M128" s="64"/>
      <c r="N128" s="64"/>
      <c r="O128" s="64"/>
      <c r="P128" s="64"/>
    </row>
    <row r="129" spans="1:16" s="70" customFormat="1">
      <c r="A129" s="143">
        <v>118</v>
      </c>
      <c r="B129" s="144"/>
      <c r="C129" s="146"/>
      <c r="D129" s="150" t="str">
        <f t="shared" si="10"/>
        <v/>
      </c>
      <c r="F129" s="71"/>
      <c r="G129" s="64"/>
      <c r="H129" s="64"/>
      <c r="I129" s="64"/>
      <c r="J129" s="64"/>
      <c r="K129" s="64"/>
      <c r="L129" s="64"/>
      <c r="M129" s="64"/>
      <c r="N129" s="64"/>
      <c r="O129" s="64"/>
      <c r="P129" s="64"/>
    </row>
    <row r="130" spans="1:16" s="70" customFormat="1">
      <c r="A130" s="143">
        <v>119</v>
      </c>
      <c r="B130" s="144"/>
      <c r="C130" s="146"/>
      <c r="D130" s="150" t="str">
        <f t="shared" si="10"/>
        <v/>
      </c>
      <c r="F130" s="71"/>
      <c r="G130" s="64"/>
      <c r="H130" s="64"/>
      <c r="I130" s="64"/>
      <c r="J130" s="64"/>
      <c r="K130" s="64"/>
      <c r="L130" s="64"/>
      <c r="M130" s="64"/>
      <c r="N130" s="64"/>
      <c r="O130" s="64"/>
      <c r="P130" s="64"/>
    </row>
    <row r="131" spans="1:16" s="70" customFormat="1">
      <c r="A131" s="143">
        <v>120</v>
      </c>
      <c r="B131" s="144"/>
      <c r="C131" s="146"/>
      <c r="D131" s="150" t="str">
        <f t="shared" si="10"/>
        <v/>
      </c>
      <c r="F131" s="71"/>
      <c r="G131" s="64"/>
      <c r="H131" s="64"/>
      <c r="I131" s="64"/>
      <c r="J131" s="64"/>
      <c r="K131" s="64"/>
      <c r="L131" s="64"/>
      <c r="M131" s="64"/>
      <c r="N131" s="64"/>
      <c r="O131" s="64"/>
      <c r="P131" s="64"/>
    </row>
    <row r="132" spans="1:16" s="70" customFormat="1">
      <c r="A132" s="143">
        <v>121</v>
      </c>
      <c r="B132" s="144"/>
      <c r="C132" s="146"/>
      <c r="D132" s="150" t="str">
        <f t="shared" si="10"/>
        <v/>
      </c>
      <c r="F132" s="71"/>
      <c r="G132" s="64"/>
      <c r="H132" s="64"/>
      <c r="I132" s="64"/>
      <c r="J132" s="64"/>
      <c r="K132" s="64"/>
      <c r="L132" s="64"/>
      <c r="M132" s="64"/>
      <c r="N132" s="64"/>
      <c r="O132" s="64"/>
      <c r="P132" s="64"/>
    </row>
    <row r="133" spans="1:16" s="70" customFormat="1">
      <c r="A133" s="143">
        <v>122</v>
      </c>
      <c r="B133" s="144"/>
      <c r="C133" s="146"/>
      <c r="D133" s="150" t="str">
        <f t="shared" si="10"/>
        <v/>
      </c>
      <c r="F133" s="71"/>
      <c r="G133" s="64"/>
      <c r="H133" s="64"/>
      <c r="I133" s="64"/>
      <c r="J133" s="64"/>
      <c r="K133" s="64"/>
      <c r="L133" s="64"/>
      <c r="M133" s="64"/>
      <c r="N133" s="64"/>
      <c r="O133" s="64"/>
      <c r="P133" s="64"/>
    </row>
    <row r="134" spans="1:16" s="70" customFormat="1">
      <c r="A134" s="143">
        <v>123</v>
      </c>
      <c r="B134" s="144"/>
      <c r="C134" s="146"/>
      <c r="D134" s="150" t="str">
        <f t="shared" si="10"/>
        <v/>
      </c>
      <c r="F134" s="71"/>
      <c r="G134" s="64"/>
      <c r="H134" s="64"/>
      <c r="I134" s="64"/>
      <c r="J134" s="64"/>
      <c r="K134" s="64"/>
      <c r="L134" s="64"/>
      <c r="M134" s="64"/>
      <c r="N134" s="64"/>
      <c r="O134" s="64"/>
      <c r="P134" s="64"/>
    </row>
    <row r="135" spans="1:16" s="70" customFormat="1">
      <c r="A135" s="143">
        <v>124</v>
      </c>
      <c r="B135" s="144"/>
      <c r="C135" s="146"/>
      <c r="D135" s="150" t="str">
        <f t="shared" si="10"/>
        <v/>
      </c>
      <c r="F135" s="71"/>
      <c r="G135" s="64"/>
      <c r="H135" s="64"/>
      <c r="I135" s="64"/>
      <c r="J135" s="64"/>
      <c r="K135" s="64"/>
      <c r="L135" s="64"/>
      <c r="M135" s="64"/>
      <c r="N135" s="64"/>
      <c r="O135" s="64"/>
      <c r="P135" s="64"/>
    </row>
    <row r="136" spans="1:16" s="70" customFormat="1">
      <c r="A136" s="143">
        <v>125</v>
      </c>
      <c r="B136" s="144"/>
      <c r="C136" s="146"/>
      <c r="D136" s="150" t="str">
        <f t="shared" si="10"/>
        <v/>
      </c>
      <c r="F136" s="71"/>
      <c r="G136" s="64"/>
      <c r="H136" s="64"/>
      <c r="I136" s="64"/>
      <c r="J136" s="64"/>
      <c r="K136" s="64"/>
      <c r="L136" s="64"/>
      <c r="M136" s="64"/>
      <c r="N136" s="64"/>
      <c r="O136" s="64"/>
      <c r="P136" s="64"/>
    </row>
    <row r="137" spans="1:16" s="70" customFormat="1">
      <c r="A137" s="143">
        <v>126</v>
      </c>
      <c r="B137" s="144"/>
      <c r="C137" s="146"/>
      <c r="D137" s="150" t="str">
        <f t="shared" si="10"/>
        <v/>
      </c>
      <c r="F137" s="71"/>
      <c r="G137" s="64"/>
      <c r="H137" s="64"/>
      <c r="I137" s="64"/>
      <c r="J137" s="64"/>
      <c r="K137" s="64"/>
      <c r="L137" s="64"/>
      <c r="M137" s="64"/>
      <c r="N137" s="64"/>
      <c r="O137" s="64"/>
      <c r="P137" s="64"/>
    </row>
    <row r="138" spans="1:16" s="70" customFormat="1">
      <c r="A138" s="143">
        <v>127</v>
      </c>
      <c r="B138" s="144"/>
      <c r="C138" s="146"/>
      <c r="D138" s="150" t="str">
        <f t="shared" si="10"/>
        <v/>
      </c>
      <c r="F138" s="71"/>
      <c r="G138" s="64"/>
      <c r="H138" s="64"/>
      <c r="I138" s="64"/>
      <c r="J138" s="64"/>
      <c r="K138" s="64"/>
      <c r="L138" s="64"/>
      <c r="M138" s="64"/>
      <c r="N138" s="64"/>
      <c r="O138" s="64"/>
      <c r="P138" s="64"/>
    </row>
    <row r="139" spans="1:16" s="70" customFormat="1">
      <c r="A139" s="143">
        <v>128</v>
      </c>
      <c r="B139" s="144"/>
      <c r="C139" s="146"/>
      <c r="D139" s="150" t="str">
        <f t="shared" si="10"/>
        <v/>
      </c>
      <c r="F139" s="71"/>
      <c r="G139" s="64"/>
      <c r="H139" s="64"/>
      <c r="I139" s="64"/>
      <c r="J139" s="64"/>
      <c r="K139" s="64"/>
      <c r="L139" s="64"/>
      <c r="M139" s="64"/>
      <c r="N139" s="64"/>
      <c r="O139" s="64"/>
      <c r="P139" s="64"/>
    </row>
    <row r="140" spans="1:16" s="70" customFormat="1">
      <c r="A140" s="143">
        <v>129</v>
      </c>
      <c r="B140" s="144"/>
      <c r="C140" s="146"/>
      <c r="D140" s="150" t="str">
        <f t="shared" ref="D140:D203" si="14">IF(OR($B140="",,$C140&lt;an_initial,$C140&gt;an_final),"",E140*10)</f>
        <v/>
      </c>
      <c r="F140" s="71"/>
      <c r="G140" s="64"/>
      <c r="H140" s="64"/>
      <c r="I140" s="64"/>
      <c r="J140" s="64"/>
      <c r="K140" s="64"/>
      <c r="L140" s="64"/>
      <c r="M140" s="64"/>
      <c r="N140" s="64"/>
      <c r="O140" s="64"/>
      <c r="P140" s="64"/>
    </row>
    <row r="141" spans="1:16" s="70" customFormat="1">
      <c r="A141" s="143">
        <v>130</v>
      </c>
      <c r="B141" s="144"/>
      <c r="C141" s="146"/>
      <c r="D141" s="150" t="str">
        <f t="shared" si="14"/>
        <v/>
      </c>
      <c r="F141" s="71"/>
      <c r="G141" s="64"/>
      <c r="H141" s="64"/>
      <c r="I141" s="64"/>
      <c r="J141" s="64"/>
      <c r="K141" s="64"/>
      <c r="L141" s="64"/>
      <c r="M141" s="64"/>
      <c r="N141" s="64"/>
      <c r="O141" s="64"/>
      <c r="P141" s="64"/>
    </row>
    <row r="142" spans="1:16" s="70" customFormat="1">
      <c r="A142" s="143">
        <v>131</v>
      </c>
      <c r="B142" s="144"/>
      <c r="C142" s="146"/>
      <c r="D142" s="150" t="str">
        <f t="shared" si="14"/>
        <v/>
      </c>
      <c r="F142" s="71"/>
      <c r="G142" s="64"/>
      <c r="H142" s="64"/>
      <c r="I142" s="64"/>
      <c r="J142" s="64"/>
      <c r="K142" s="64"/>
      <c r="L142" s="64"/>
      <c r="M142" s="64"/>
      <c r="N142" s="64"/>
      <c r="O142" s="64"/>
      <c r="P142" s="64"/>
    </row>
    <row r="143" spans="1:16" s="70" customFormat="1">
      <c r="A143" s="143">
        <v>132</v>
      </c>
      <c r="B143" s="144"/>
      <c r="C143" s="146"/>
      <c r="D143" s="150" t="str">
        <f t="shared" si="14"/>
        <v/>
      </c>
      <c r="F143" s="71"/>
      <c r="G143" s="64"/>
      <c r="H143" s="64"/>
      <c r="I143" s="64"/>
      <c r="J143" s="64"/>
      <c r="K143" s="64"/>
      <c r="L143" s="64"/>
      <c r="M143" s="64"/>
      <c r="N143" s="64"/>
      <c r="O143" s="64"/>
      <c r="P143" s="64"/>
    </row>
    <row r="144" spans="1:16" s="70" customFormat="1">
      <c r="A144" s="143">
        <v>133</v>
      </c>
      <c r="B144" s="144"/>
      <c r="C144" s="146"/>
      <c r="D144" s="150" t="str">
        <f t="shared" si="14"/>
        <v/>
      </c>
      <c r="F144" s="71"/>
      <c r="G144" s="64"/>
      <c r="H144" s="64"/>
      <c r="I144" s="64"/>
      <c r="J144" s="64"/>
      <c r="K144" s="64"/>
      <c r="L144" s="64"/>
      <c r="M144" s="64"/>
      <c r="N144" s="64"/>
      <c r="O144" s="64"/>
      <c r="P144" s="64"/>
    </row>
    <row r="145" spans="1:16" s="70" customFormat="1">
      <c r="A145" s="143">
        <v>134</v>
      </c>
      <c r="B145" s="144"/>
      <c r="C145" s="146"/>
      <c r="D145" s="150" t="str">
        <f t="shared" si="14"/>
        <v/>
      </c>
      <c r="F145" s="71"/>
      <c r="G145" s="64"/>
      <c r="H145" s="64"/>
      <c r="I145" s="64"/>
      <c r="J145" s="64"/>
      <c r="K145" s="64"/>
      <c r="L145" s="64"/>
      <c r="M145" s="64"/>
      <c r="N145" s="64"/>
      <c r="O145" s="64"/>
      <c r="P145" s="64"/>
    </row>
    <row r="146" spans="1:16" s="70" customFormat="1">
      <c r="A146" s="143">
        <v>135</v>
      </c>
      <c r="B146" s="144"/>
      <c r="C146" s="146"/>
      <c r="D146" s="150" t="str">
        <f t="shared" si="14"/>
        <v/>
      </c>
      <c r="F146" s="71"/>
      <c r="G146" s="64"/>
      <c r="H146" s="64"/>
      <c r="I146" s="64"/>
      <c r="J146" s="64"/>
      <c r="K146" s="64"/>
      <c r="L146" s="64"/>
      <c r="M146" s="64"/>
      <c r="N146" s="64"/>
      <c r="O146" s="64"/>
      <c r="P146" s="64"/>
    </row>
    <row r="147" spans="1:16" s="70" customFormat="1">
      <c r="A147" s="143">
        <v>136</v>
      </c>
      <c r="B147" s="144"/>
      <c r="C147" s="146"/>
      <c r="D147" s="150" t="str">
        <f t="shared" si="14"/>
        <v/>
      </c>
      <c r="F147" s="71"/>
      <c r="G147" s="64"/>
      <c r="H147" s="64"/>
      <c r="I147" s="64"/>
      <c r="J147" s="64"/>
      <c r="K147" s="64"/>
      <c r="L147" s="64"/>
      <c r="M147" s="64"/>
      <c r="N147" s="64"/>
      <c r="O147" s="64"/>
      <c r="P147" s="64"/>
    </row>
    <row r="148" spans="1:16" s="70" customFormat="1">
      <c r="A148" s="143">
        <v>137</v>
      </c>
      <c r="B148" s="144"/>
      <c r="C148" s="146"/>
      <c r="D148" s="150" t="str">
        <f t="shared" si="14"/>
        <v/>
      </c>
      <c r="F148" s="71"/>
      <c r="G148" s="64"/>
      <c r="H148" s="64"/>
      <c r="I148" s="64"/>
      <c r="J148" s="64"/>
      <c r="K148" s="64"/>
      <c r="L148" s="64"/>
      <c r="M148" s="64"/>
      <c r="N148" s="64"/>
      <c r="O148" s="64"/>
      <c r="P148" s="64"/>
    </row>
    <row r="149" spans="1:16" s="70" customFormat="1">
      <c r="A149" s="143">
        <v>138</v>
      </c>
      <c r="B149" s="144"/>
      <c r="C149" s="146"/>
      <c r="D149" s="150" t="str">
        <f t="shared" si="14"/>
        <v/>
      </c>
      <c r="F149" s="71"/>
      <c r="G149" s="64"/>
      <c r="H149" s="64"/>
      <c r="I149" s="64"/>
      <c r="J149" s="64"/>
      <c r="K149" s="64"/>
      <c r="L149" s="64"/>
      <c r="M149" s="64"/>
      <c r="N149" s="64"/>
      <c r="O149" s="64"/>
      <c r="P149" s="64"/>
    </row>
    <row r="150" spans="1:16" s="70" customFormat="1">
      <c r="A150" s="143">
        <v>139</v>
      </c>
      <c r="B150" s="144"/>
      <c r="C150" s="146"/>
      <c r="D150" s="150" t="str">
        <f t="shared" si="14"/>
        <v/>
      </c>
      <c r="F150" s="71"/>
      <c r="G150" s="64"/>
      <c r="H150" s="64"/>
      <c r="I150" s="64"/>
      <c r="J150" s="64"/>
      <c r="K150" s="64"/>
      <c r="L150" s="64"/>
      <c r="M150" s="64"/>
      <c r="N150" s="64"/>
      <c r="O150" s="64"/>
      <c r="P150" s="64"/>
    </row>
    <row r="151" spans="1:16" s="70" customFormat="1">
      <c r="A151" s="143">
        <v>140</v>
      </c>
      <c r="B151" s="144"/>
      <c r="C151" s="146"/>
      <c r="D151" s="150" t="str">
        <f t="shared" si="14"/>
        <v/>
      </c>
      <c r="F151" s="71"/>
      <c r="G151" s="64"/>
      <c r="H151" s="64"/>
      <c r="I151" s="64"/>
      <c r="J151" s="64"/>
      <c r="K151" s="64"/>
      <c r="L151" s="64"/>
      <c r="M151" s="64"/>
      <c r="N151" s="64"/>
      <c r="O151" s="64"/>
      <c r="P151" s="64"/>
    </row>
    <row r="152" spans="1:16" s="70" customFormat="1">
      <c r="A152" s="143">
        <v>141</v>
      </c>
      <c r="B152" s="144"/>
      <c r="C152" s="146"/>
      <c r="D152" s="150" t="str">
        <f t="shared" si="14"/>
        <v/>
      </c>
      <c r="F152" s="71"/>
      <c r="G152" s="64"/>
      <c r="H152" s="64"/>
      <c r="I152" s="64"/>
      <c r="J152" s="64"/>
      <c r="K152" s="64"/>
      <c r="L152" s="64"/>
      <c r="M152" s="64"/>
      <c r="N152" s="64"/>
      <c r="O152" s="64"/>
      <c r="P152" s="64"/>
    </row>
    <row r="153" spans="1:16" s="70" customFormat="1">
      <c r="A153" s="143">
        <v>142</v>
      </c>
      <c r="B153" s="144"/>
      <c r="C153" s="146"/>
      <c r="D153" s="150" t="str">
        <f t="shared" si="14"/>
        <v/>
      </c>
      <c r="F153" s="71"/>
      <c r="G153" s="64"/>
      <c r="H153" s="64"/>
      <c r="I153" s="64"/>
      <c r="J153" s="64"/>
      <c r="K153" s="64"/>
      <c r="L153" s="64"/>
      <c r="M153" s="64"/>
      <c r="N153" s="64"/>
      <c r="O153" s="64"/>
      <c r="P153" s="64"/>
    </row>
    <row r="154" spans="1:16" s="70" customFormat="1">
      <c r="A154" s="143">
        <v>143</v>
      </c>
      <c r="B154" s="144"/>
      <c r="C154" s="146"/>
      <c r="D154" s="150" t="str">
        <f t="shared" si="14"/>
        <v/>
      </c>
      <c r="F154" s="71"/>
      <c r="G154" s="64"/>
      <c r="H154" s="64"/>
      <c r="I154" s="64"/>
      <c r="J154" s="64"/>
      <c r="K154" s="64"/>
      <c r="L154" s="64"/>
      <c r="M154" s="64"/>
      <c r="N154" s="64"/>
      <c r="O154" s="64"/>
      <c r="P154" s="64"/>
    </row>
    <row r="155" spans="1:16" s="70" customFormat="1">
      <c r="A155" s="143">
        <v>144</v>
      </c>
      <c r="B155" s="144"/>
      <c r="C155" s="146"/>
      <c r="D155" s="150" t="str">
        <f t="shared" si="14"/>
        <v/>
      </c>
      <c r="F155" s="71"/>
      <c r="G155" s="64"/>
      <c r="H155" s="64"/>
      <c r="I155" s="64"/>
      <c r="J155" s="64"/>
      <c r="K155" s="64"/>
      <c r="L155" s="64"/>
      <c r="M155" s="64"/>
      <c r="N155" s="64"/>
      <c r="O155" s="64"/>
      <c r="P155" s="64"/>
    </row>
    <row r="156" spans="1:16" s="70" customFormat="1">
      <c r="A156" s="143">
        <v>145</v>
      </c>
      <c r="B156" s="144"/>
      <c r="C156" s="146"/>
      <c r="D156" s="150" t="str">
        <f t="shared" si="14"/>
        <v/>
      </c>
      <c r="F156" s="71"/>
      <c r="G156" s="64"/>
      <c r="H156" s="64"/>
      <c r="I156" s="64"/>
      <c r="J156" s="64"/>
      <c r="K156" s="64"/>
      <c r="L156" s="64"/>
      <c r="M156" s="64"/>
      <c r="N156" s="64"/>
      <c r="O156" s="64"/>
      <c r="P156" s="64"/>
    </row>
    <row r="157" spans="1:16" s="70" customFormat="1">
      <c r="A157" s="143">
        <v>146</v>
      </c>
      <c r="B157" s="144"/>
      <c r="C157" s="146"/>
      <c r="D157" s="150" t="str">
        <f t="shared" si="14"/>
        <v/>
      </c>
      <c r="F157" s="71"/>
      <c r="G157" s="64"/>
      <c r="H157" s="64"/>
      <c r="I157" s="64"/>
      <c r="J157" s="64"/>
      <c r="K157" s="64"/>
      <c r="L157" s="64"/>
      <c r="M157" s="64"/>
      <c r="N157" s="64"/>
      <c r="O157" s="64"/>
      <c r="P157" s="64"/>
    </row>
    <row r="158" spans="1:16" s="70" customFormat="1">
      <c r="A158" s="143">
        <v>147</v>
      </c>
      <c r="B158" s="144"/>
      <c r="C158" s="146"/>
      <c r="D158" s="150" t="str">
        <f t="shared" si="14"/>
        <v/>
      </c>
      <c r="F158" s="71"/>
      <c r="G158" s="64"/>
      <c r="H158" s="64"/>
      <c r="I158" s="64"/>
      <c r="J158" s="64"/>
      <c r="K158" s="64"/>
      <c r="L158" s="64"/>
      <c r="M158" s="64"/>
      <c r="N158" s="64"/>
      <c r="O158" s="64"/>
      <c r="P158" s="64"/>
    </row>
    <row r="159" spans="1:16" s="70" customFormat="1">
      <c r="A159" s="143">
        <v>148</v>
      </c>
      <c r="B159" s="144"/>
      <c r="C159" s="146"/>
      <c r="D159" s="150" t="str">
        <f t="shared" si="14"/>
        <v/>
      </c>
      <c r="F159" s="71"/>
      <c r="G159" s="64"/>
      <c r="H159" s="64"/>
      <c r="I159" s="64"/>
      <c r="J159" s="64"/>
      <c r="K159" s="64"/>
      <c r="L159" s="64"/>
      <c r="M159" s="64"/>
      <c r="N159" s="64"/>
      <c r="O159" s="64"/>
      <c r="P159" s="64"/>
    </row>
    <row r="160" spans="1:16" s="70" customFormat="1">
      <c r="A160" s="143">
        <v>149</v>
      </c>
      <c r="B160" s="144"/>
      <c r="C160" s="146"/>
      <c r="D160" s="150" t="str">
        <f t="shared" si="14"/>
        <v/>
      </c>
      <c r="F160" s="71"/>
      <c r="G160" s="64"/>
      <c r="H160" s="64"/>
      <c r="I160" s="64"/>
      <c r="J160" s="64"/>
      <c r="K160" s="64"/>
      <c r="L160" s="64"/>
      <c r="M160" s="64"/>
      <c r="N160" s="64"/>
      <c r="O160" s="64"/>
      <c r="P160" s="64"/>
    </row>
    <row r="161" spans="1:16" s="70" customFormat="1">
      <c r="A161" s="143">
        <v>150</v>
      </c>
      <c r="B161" s="144"/>
      <c r="C161" s="146"/>
      <c r="D161" s="150" t="str">
        <f t="shared" si="14"/>
        <v/>
      </c>
      <c r="F161" s="71"/>
      <c r="G161" s="64"/>
      <c r="H161" s="64"/>
      <c r="I161" s="64"/>
      <c r="J161" s="64"/>
      <c r="K161" s="64"/>
      <c r="L161" s="64"/>
      <c r="M161" s="64"/>
      <c r="N161" s="64"/>
      <c r="O161" s="64"/>
      <c r="P161" s="64"/>
    </row>
    <row r="162" spans="1:16" s="70" customFormat="1">
      <c r="A162" s="143">
        <v>151</v>
      </c>
      <c r="B162" s="144"/>
      <c r="C162" s="146"/>
      <c r="D162" s="150" t="str">
        <f t="shared" si="14"/>
        <v/>
      </c>
      <c r="F162" s="71"/>
      <c r="G162" s="64"/>
      <c r="H162" s="64"/>
      <c r="I162" s="64"/>
      <c r="J162" s="64"/>
      <c r="K162" s="64"/>
      <c r="L162" s="64"/>
      <c r="M162" s="64"/>
      <c r="N162" s="64"/>
      <c r="O162" s="64"/>
      <c r="P162" s="64"/>
    </row>
    <row r="163" spans="1:16" s="70" customFormat="1">
      <c r="A163" s="143">
        <v>152</v>
      </c>
      <c r="B163" s="144"/>
      <c r="C163" s="146"/>
      <c r="D163" s="150" t="str">
        <f t="shared" si="14"/>
        <v/>
      </c>
      <c r="F163" s="71"/>
      <c r="G163" s="64"/>
      <c r="H163" s="64"/>
      <c r="I163" s="64"/>
      <c r="J163" s="64"/>
      <c r="K163" s="64"/>
      <c r="L163" s="64"/>
      <c r="M163" s="64"/>
      <c r="N163" s="64"/>
      <c r="O163" s="64"/>
      <c r="P163" s="64"/>
    </row>
    <row r="164" spans="1:16" s="70" customFormat="1">
      <c r="A164" s="143">
        <v>153</v>
      </c>
      <c r="B164" s="144"/>
      <c r="C164" s="146"/>
      <c r="D164" s="150" t="str">
        <f t="shared" si="14"/>
        <v/>
      </c>
      <c r="F164" s="71"/>
      <c r="G164" s="64"/>
      <c r="H164" s="64"/>
      <c r="I164" s="64"/>
      <c r="J164" s="64"/>
      <c r="K164" s="64"/>
      <c r="L164" s="64"/>
      <c r="M164" s="64"/>
      <c r="N164" s="64"/>
      <c r="O164" s="64"/>
      <c r="P164" s="64"/>
    </row>
    <row r="165" spans="1:16" s="70" customFormat="1">
      <c r="A165" s="143">
        <v>154</v>
      </c>
      <c r="B165" s="144"/>
      <c r="C165" s="146"/>
      <c r="D165" s="150" t="str">
        <f t="shared" si="14"/>
        <v/>
      </c>
      <c r="F165" s="71"/>
      <c r="G165" s="64"/>
      <c r="H165" s="64"/>
      <c r="I165" s="64"/>
      <c r="J165" s="64"/>
      <c r="K165" s="64"/>
      <c r="L165" s="64"/>
      <c r="M165" s="64"/>
      <c r="N165" s="64"/>
      <c r="O165" s="64"/>
      <c r="P165" s="64"/>
    </row>
    <row r="166" spans="1:16" s="70" customFormat="1">
      <c r="A166" s="143">
        <v>155</v>
      </c>
      <c r="B166" s="144"/>
      <c r="C166" s="146"/>
      <c r="D166" s="150" t="str">
        <f t="shared" si="14"/>
        <v/>
      </c>
      <c r="F166" s="71"/>
      <c r="G166" s="64"/>
      <c r="H166" s="64"/>
      <c r="I166" s="64"/>
      <c r="J166" s="64"/>
      <c r="K166" s="64"/>
      <c r="L166" s="64"/>
      <c r="M166" s="64"/>
      <c r="N166" s="64"/>
      <c r="O166" s="64"/>
      <c r="P166" s="64"/>
    </row>
    <row r="167" spans="1:16" s="70" customFormat="1">
      <c r="A167" s="143">
        <v>156</v>
      </c>
      <c r="B167" s="144"/>
      <c r="C167" s="146"/>
      <c r="D167" s="150" t="str">
        <f t="shared" si="14"/>
        <v/>
      </c>
      <c r="F167" s="71"/>
      <c r="G167" s="64"/>
      <c r="H167" s="64"/>
      <c r="I167" s="64"/>
      <c r="J167" s="64"/>
      <c r="K167" s="64"/>
      <c r="L167" s="64"/>
      <c r="M167" s="64"/>
      <c r="N167" s="64"/>
      <c r="O167" s="64"/>
      <c r="P167" s="64"/>
    </row>
    <row r="168" spans="1:16" s="70" customFormat="1">
      <c r="A168" s="143">
        <v>157</v>
      </c>
      <c r="B168" s="144"/>
      <c r="C168" s="146"/>
      <c r="D168" s="150" t="str">
        <f t="shared" si="14"/>
        <v/>
      </c>
      <c r="F168" s="71"/>
      <c r="G168" s="64"/>
      <c r="H168" s="64"/>
      <c r="I168" s="64"/>
      <c r="J168" s="64"/>
      <c r="K168" s="64"/>
      <c r="L168" s="64"/>
      <c r="M168" s="64"/>
      <c r="N168" s="64"/>
      <c r="O168" s="64"/>
      <c r="P168" s="64"/>
    </row>
    <row r="169" spans="1:16" s="70" customFormat="1">
      <c r="A169" s="143">
        <v>158</v>
      </c>
      <c r="B169" s="144"/>
      <c r="C169" s="146"/>
      <c r="D169" s="150" t="str">
        <f t="shared" si="14"/>
        <v/>
      </c>
      <c r="F169" s="71"/>
      <c r="G169" s="64"/>
      <c r="H169" s="64"/>
      <c r="I169" s="64"/>
      <c r="J169" s="64"/>
      <c r="K169" s="64"/>
      <c r="L169" s="64"/>
      <c r="M169" s="64"/>
      <c r="N169" s="64"/>
      <c r="O169" s="64"/>
      <c r="P169" s="64"/>
    </row>
    <row r="170" spans="1:16" s="70" customFormat="1">
      <c r="A170" s="143">
        <v>159</v>
      </c>
      <c r="B170" s="144"/>
      <c r="C170" s="146"/>
      <c r="D170" s="150" t="str">
        <f t="shared" si="14"/>
        <v/>
      </c>
      <c r="F170" s="71"/>
      <c r="G170" s="64"/>
      <c r="H170" s="64"/>
      <c r="I170" s="64"/>
      <c r="J170" s="64"/>
      <c r="K170" s="64"/>
      <c r="L170" s="64"/>
      <c r="M170" s="64"/>
      <c r="N170" s="64"/>
      <c r="O170" s="64"/>
      <c r="P170" s="64"/>
    </row>
    <row r="171" spans="1:16" s="70" customFormat="1">
      <c r="A171" s="143">
        <v>160</v>
      </c>
      <c r="B171" s="144"/>
      <c r="C171" s="146"/>
      <c r="D171" s="150" t="str">
        <f t="shared" si="14"/>
        <v/>
      </c>
      <c r="F171" s="71"/>
      <c r="G171" s="64"/>
      <c r="H171" s="64"/>
      <c r="I171" s="64"/>
      <c r="J171" s="64"/>
      <c r="K171" s="64"/>
      <c r="L171" s="64"/>
      <c r="M171" s="64"/>
      <c r="N171" s="64"/>
      <c r="O171" s="64"/>
      <c r="P171" s="64"/>
    </row>
    <row r="172" spans="1:16" s="70" customFormat="1">
      <c r="A172" s="143">
        <v>161</v>
      </c>
      <c r="B172" s="144"/>
      <c r="C172" s="146"/>
      <c r="D172" s="150" t="str">
        <f t="shared" si="14"/>
        <v/>
      </c>
      <c r="F172" s="71"/>
      <c r="G172" s="64"/>
      <c r="H172" s="64"/>
      <c r="I172" s="64"/>
      <c r="J172" s="64"/>
      <c r="K172" s="64"/>
      <c r="L172" s="64"/>
      <c r="M172" s="64"/>
      <c r="N172" s="64"/>
      <c r="O172" s="64"/>
      <c r="P172" s="64"/>
    </row>
    <row r="173" spans="1:16" s="70" customFormat="1">
      <c r="A173" s="143">
        <v>162</v>
      </c>
      <c r="B173" s="144"/>
      <c r="C173" s="146"/>
      <c r="D173" s="150" t="str">
        <f t="shared" si="14"/>
        <v/>
      </c>
      <c r="F173" s="71"/>
      <c r="G173" s="64"/>
      <c r="H173" s="64"/>
      <c r="I173" s="64"/>
      <c r="J173" s="64"/>
      <c r="K173" s="64"/>
      <c r="L173" s="64"/>
      <c r="M173" s="64"/>
      <c r="N173" s="64"/>
      <c r="O173" s="64"/>
      <c r="P173" s="64"/>
    </row>
    <row r="174" spans="1:16" s="70" customFormat="1">
      <c r="A174" s="143">
        <v>163</v>
      </c>
      <c r="B174" s="144"/>
      <c r="C174" s="146"/>
      <c r="D174" s="150" t="str">
        <f t="shared" si="14"/>
        <v/>
      </c>
      <c r="F174" s="71"/>
      <c r="G174" s="64"/>
      <c r="H174" s="64"/>
      <c r="I174" s="64"/>
      <c r="J174" s="64"/>
      <c r="K174" s="64"/>
      <c r="L174" s="64"/>
      <c r="M174" s="64"/>
      <c r="N174" s="64"/>
      <c r="O174" s="64"/>
      <c r="P174" s="64"/>
    </row>
    <row r="175" spans="1:16" s="70" customFormat="1">
      <c r="A175" s="143">
        <v>164</v>
      </c>
      <c r="B175" s="144"/>
      <c r="C175" s="146"/>
      <c r="D175" s="150" t="str">
        <f t="shared" si="14"/>
        <v/>
      </c>
      <c r="F175" s="71"/>
      <c r="G175" s="64"/>
      <c r="H175" s="64"/>
      <c r="I175" s="64"/>
      <c r="J175" s="64"/>
      <c r="K175" s="64"/>
      <c r="L175" s="64"/>
      <c r="M175" s="64"/>
      <c r="N175" s="64"/>
      <c r="O175" s="64"/>
      <c r="P175" s="64"/>
    </row>
    <row r="176" spans="1:16" s="70" customFormat="1">
      <c r="A176" s="143">
        <v>165</v>
      </c>
      <c r="B176" s="144"/>
      <c r="C176" s="146"/>
      <c r="D176" s="150" t="str">
        <f t="shared" si="14"/>
        <v/>
      </c>
      <c r="F176" s="71"/>
      <c r="G176" s="64"/>
      <c r="H176" s="64"/>
      <c r="I176" s="64"/>
      <c r="J176" s="64"/>
      <c r="K176" s="64"/>
      <c r="L176" s="64"/>
      <c r="M176" s="64"/>
      <c r="N176" s="64"/>
      <c r="O176" s="64"/>
      <c r="P176" s="64"/>
    </row>
    <row r="177" spans="1:16" s="70" customFormat="1">
      <c r="A177" s="143">
        <v>166</v>
      </c>
      <c r="B177" s="144"/>
      <c r="C177" s="146"/>
      <c r="D177" s="150" t="str">
        <f t="shared" si="14"/>
        <v/>
      </c>
      <c r="F177" s="71"/>
      <c r="G177" s="64"/>
      <c r="H177" s="64"/>
      <c r="I177" s="64"/>
      <c r="J177" s="64"/>
      <c r="K177" s="64"/>
      <c r="L177" s="64"/>
      <c r="M177" s="64"/>
      <c r="N177" s="64"/>
      <c r="O177" s="64"/>
      <c r="P177" s="64"/>
    </row>
    <row r="178" spans="1:16" s="70" customFormat="1">
      <c r="A178" s="143">
        <v>167</v>
      </c>
      <c r="B178" s="144"/>
      <c r="C178" s="146"/>
      <c r="D178" s="150" t="str">
        <f t="shared" si="14"/>
        <v/>
      </c>
      <c r="F178" s="71"/>
      <c r="G178" s="64"/>
      <c r="H178" s="64"/>
      <c r="I178" s="64"/>
      <c r="J178" s="64"/>
      <c r="K178" s="64"/>
      <c r="L178" s="64"/>
      <c r="M178" s="64"/>
      <c r="N178" s="64"/>
      <c r="O178" s="64"/>
      <c r="P178" s="64"/>
    </row>
    <row r="179" spans="1:16" s="70" customFormat="1">
      <c r="A179" s="143">
        <v>168</v>
      </c>
      <c r="B179" s="144"/>
      <c r="C179" s="146"/>
      <c r="D179" s="150" t="str">
        <f t="shared" si="14"/>
        <v/>
      </c>
      <c r="F179" s="71"/>
      <c r="G179" s="64"/>
      <c r="H179" s="64"/>
      <c r="I179" s="64"/>
      <c r="J179" s="64"/>
      <c r="K179" s="64"/>
      <c r="L179" s="64"/>
      <c r="M179" s="64"/>
      <c r="N179" s="64"/>
      <c r="O179" s="64"/>
      <c r="P179" s="64"/>
    </row>
    <row r="180" spans="1:16" s="70" customFormat="1">
      <c r="A180" s="143">
        <v>169</v>
      </c>
      <c r="B180" s="144"/>
      <c r="C180" s="146"/>
      <c r="D180" s="150" t="str">
        <f t="shared" si="14"/>
        <v/>
      </c>
      <c r="F180" s="71"/>
      <c r="G180" s="64"/>
      <c r="H180" s="64"/>
      <c r="I180" s="64"/>
      <c r="J180" s="64"/>
      <c r="K180" s="64"/>
      <c r="L180" s="64"/>
      <c r="M180" s="64"/>
      <c r="N180" s="64"/>
      <c r="O180" s="64"/>
      <c r="P180" s="64"/>
    </row>
    <row r="181" spans="1:16" s="70" customFormat="1">
      <c r="A181" s="143">
        <v>170</v>
      </c>
      <c r="B181" s="144"/>
      <c r="C181" s="146"/>
      <c r="D181" s="150" t="str">
        <f t="shared" si="14"/>
        <v/>
      </c>
      <c r="F181" s="71"/>
      <c r="G181" s="64"/>
      <c r="H181" s="64"/>
      <c r="I181" s="64"/>
      <c r="J181" s="64"/>
      <c r="K181" s="64"/>
      <c r="L181" s="64"/>
      <c r="M181" s="64"/>
      <c r="N181" s="64"/>
      <c r="O181" s="64"/>
      <c r="P181" s="64"/>
    </row>
    <row r="182" spans="1:16" s="70" customFormat="1">
      <c r="A182" s="143">
        <v>171</v>
      </c>
      <c r="B182" s="144"/>
      <c r="C182" s="146"/>
      <c r="D182" s="150" t="str">
        <f t="shared" si="14"/>
        <v/>
      </c>
      <c r="F182" s="71"/>
      <c r="G182" s="64"/>
      <c r="H182" s="64"/>
      <c r="I182" s="64"/>
      <c r="J182" s="64"/>
      <c r="K182" s="64"/>
      <c r="L182" s="64"/>
      <c r="M182" s="64"/>
      <c r="N182" s="64"/>
      <c r="O182" s="64"/>
      <c r="P182" s="64"/>
    </row>
    <row r="183" spans="1:16" s="70" customFormat="1">
      <c r="A183" s="143">
        <v>172</v>
      </c>
      <c r="B183" s="144"/>
      <c r="C183" s="146"/>
      <c r="D183" s="150" t="str">
        <f t="shared" si="14"/>
        <v/>
      </c>
      <c r="F183" s="71"/>
      <c r="G183" s="64"/>
      <c r="H183" s="64"/>
      <c r="I183" s="64"/>
      <c r="J183" s="64"/>
      <c r="K183" s="64"/>
      <c r="L183" s="64"/>
      <c r="M183" s="64"/>
      <c r="N183" s="64"/>
      <c r="O183" s="64"/>
      <c r="P183" s="64"/>
    </row>
    <row r="184" spans="1:16" s="70" customFormat="1">
      <c r="A184" s="143">
        <v>173</v>
      </c>
      <c r="B184" s="144"/>
      <c r="C184" s="146"/>
      <c r="D184" s="150" t="str">
        <f t="shared" si="14"/>
        <v/>
      </c>
      <c r="F184" s="71"/>
      <c r="G184" s="64"/>
      <c r="H184" s="64"/>
      <c r="I184" s="64"/>
      <c r="J184" s="64"/>
      <c r="K184" s="64"/>
      <c r="L184" s="64"/>
      <c r="M184" s="64"/>
      <c r="N184" s="64"/>
      <c r="O184" s="64"/>
      <c r="P184" s="64"/>
    </row>
    <row r="185" spans="1:16" s="70" customFormat="1">
      <c r="A185" s="143">
        <v>174</v>
      </c>
      <c r="B185" s="144"/>
      <c r="C185" s="146"/>
      <c r="D185" s="150" t="str">
        <f t="shared" si="14"/>
        <v/>
      </c>
      <c r="F185" s="71"/>
      <c r="G185" s="64"/>
      <c r="H185" s="64"/>
      <c r="I185" s="64"/>
      <c r="J185" s="64"/>
      <c r="K185" s="64"/>
      <c r="L185" s="64"/>
      <c r="M185" s="64"/>
      <c r="N185" s="64"/>
      <c r="O185" s="64"/>
      <c r="P185" s="64"/>
    </row>
    <row r="186" spans="1:16" s="70" customFormat="1">
      <c r="A186" s="143">
        <v>175</v>
      </c>
      <c r="B186" s="144"/>
      <c r="C186" s="146"/>
      <c r="D186" s="150" t="str">
        <f t="shared" si="14"/>
        <v/>
      </c>
      <c r="F186" s="71"/>
      <c r="G186" s="64"/>
      <c r="H186" s="64"/>
      <c r="I186" s="64"/>
      <c r="J186" s="64"/>
      <c r="K186" s="64"/>
      <c r="L186" s="64"/>
      <c r="M186" s="64"/>
      <c r="N186" s="64"/>
      <c r="O186" s="64"/>
      <c r="P186" s="64"/>
    </row>
    <row r="187" spans="1:16" s="70" customFormat="1">
      <c r="A187" s="143">
        <v>176</v>
      </c>
      <c r="B187" s="144"/>
      <c r="C187" s="146"/>
      <c r="D187" s="150" t="str">
        <f t="shared" si="14"/>
        <v/>
      </c>
      <c r="F187" s="71"/>
      <c r="G187" s="64"/>
      <c r="H187" s="64"/>
      <c r="I187" s="64"/>
      <c r="J187" s="64"/>
      <c r="K187" s="64"/>
      <c r="L187" s="64"/>
      <c r="M187" s="64"/>
      <c r="N187" s="64"/>
      <c r="O187" s="64"/>
      <c r="P187" s="64"/>
    </row>
    <row r="188" spans="1:16" s="70" customFormat="1">
      <c r="A188" s="143">
        <v>177</v>
      </c>
      <c r="B188" s="144"/>
      <c r="C188" s="146"/>
      <c r="D188" s="150" t="str">
        <f t="shared" si="14"/>
        <v/>
      </c>
      <c r="F188" s="71"/>
      <c r="G188" s="64"/>
      <c r="H188" s="64"/>
      <c r="I188" s="64"/>
      <c r="J188" s="64"/>
      <c r="K188" s="64"/>
      <c r="L188" s="64"/>
      <c r="M188" s="64"/>
      <c r="N188" s="64"/>
      <c r="O188" s="64"/>
      <c r="P188" s="64"/>
    </row>
    <row r="189" spans="1:16" s="70" customFormat="1">
      <c r="A189" s="143">
        <v>178</v>
      </c>
      <c r="B189" s="144"/>
      <c r="C189" s="146"/>
      <c r="D189" s="150" t="str">
        <f t="shared" si="14"/>
        <v/>
      </c>
      <c r="F189" s="71"/>
      <c r="G189" s="64"/>
      <c r="H189" s="64"/>
      <c r="I189" s="64"/>
      <c r="J189" s="64"/>
      <c r="K189" s="64"/>
      <c r="L189" s="64"/>
      <c r="M189" s="64"/>
      <c r="N189" s="64"/>
      <c r="O189" s="64"/>
      <c r="P189" s="64"/>
    </row>
    <row r="190" spans="1:16" s="70" customFormat="1">
      <c r="A190" s="143">
        <v>179</v>
      </c>
      <c r="B190" s="144"/>
      <c r="C190" s="146"/>
      <c r="D190" s="150" t="str">
        <f t="shared" si="14"/>
        <v/>
      </c>
      <c r="F190" s="71"/>
      <c r="G190" s="64"/>
      <c r="H190" s="64"/>
      <c r="I190" s="64"/>
      <c r="J190" s="64"/>
      <c r="K190" s="64"/>
      <c r="L190" s="64"/>
      <c r="M190" s="64"/>
      <c r="N190" s="64"/>
      <c r="O190" s="64"/>
      <c r="P190" s="64"/>
    </row>
    <row r="191" spans="1:16" s="70" customFormat="1">
      <c r="A191" s="143">
        <v>180</v>
      </c>
      <c r="B191" s="144"/>
      <c r="C191" s="146"/>
      <c r="D191" s="150" t="str">
        <f t="shared" si="14"/>
        <v/>
      </c>
      <c r="F191" s="71"/>
      <c r="G191" s="64"/>
      <c r="H191" s="64"/>
      <c r="I191" s="64"/>
      <c r="J191" s="64"/>
      <c r="K191" s="64"/>
      <c r="L191" s="64"/>
      <c r="M191" s="64"/>
      <c r="N191" s="64"/>
      <c r="O191" s="64"/>
      <c r="P191" s="64"/>
    </row>
    <row r="192" spans="1:16" s="70" customFormat="1">
      <c r="A192" s="143">
        <v>181</v>
      </c>
      <c r="B192" s="144"/>
      <c r="C192" s="146"/>
      <c r="D192" s="150" t="str">
        <f t="shared" si="14"/>
        <v/>
      </c>
      <c r="F192" s="71"/>
      <c r="G192" s="64"/>
      <c r="H192" s="64"/>
      <c r="I192" s="64"/>
      <c r="J192" s="64"/>
      <c r="K192" s="64"/>
      <c r="L192" s="64"/>
      <c r="M192" s="64"/>
      <c r="N192" s="64"/>
      <c r="O192" s="64"/>
      <c r="P192" s="64"/>
    </row>
    <row r="193" spans="1:16" s="70" customFormat="1">
      <c r="A193" s="143">
        <v>182</v>
      </c>
      <c r="B193" s="144"/>
      <c r="C193" s="146"/>
      <c r="D193" s="150" t="str">
        <f t="shared" si="14"/>
        <v/>
      </c>
      <c r="F193" s="71"/>
      <c r="G193" s="64"/>
      <c r="H193" s="64"/>
      <c r="I193" s="64"/>
      <c r="J193" s="64"/>
      <c r="K193" s="64"/>
      <c r="L193" s="64"/>
      <c r="M193" s="64"/>
      <c r="N193" s="64"/>
      <c r="O193" s="64"/>
      <c r="P193" s="64"/>
    </row>
    <row r="194" spans="1:16" s="70" customFormat="1">
      <c r="A194" s="143">
        <v>183</v>
      </c>
      <c r="B194" s="144"/>
      <c r="C194" s="146"/>
      <c r="D194" s="150" t="str">
        <f t="shared" si="14"/>
        <v/>
      </c>
      <c r="F194" s="71"/>
      <c r="G194" s="64"/>
      <c r="H194" s="64"/>
      <c r="I194" s="64"/>
      <c r="J194" s="64"/>
      <c r="K194" s="64"/>
      <c r="L194" s="64"/>
      <c r="M194" s="64"/>
      <c r="N194" s="64"/>
      <c r="O194" s="64"/>
      <c r="P194" s="64"/>
    </row>
    <row r="195" spans="1:16" s="70" customFormat="1">
      <c r="A195" s="143">
        <v>184</v>
      </c>
      <c r="B195" s="144"/>
      <c r="C195" s="146"/>
      <c r="D195" s="150" t="str">
        <f t="shared" si="14"/>
        <v/>
      </c>
      <c r="F195" s="71"/>
      <c r="G195" s="64"/>
      <c r="H195" s="64"/>
      <c r="I195" s="64"/>
      <c r="J195" s="64"/>
      <c r="K195" s="64"/>
      <c r="L195" s="64"/>
      <c r="M195" s="64"/>
      <c r="N195" s="64"/>
      <c r="O195" s="64"/>
      <c r="P195" s="64"/>
    </row>
    <row r="196" spans="1:16" s="70" customFormat="1">
      <c r="A196" s="143">
        <v>185</v>
      </c>
      <c r="B196" s="144"/>
      <c r="C196" s="146"/>
      <c r="D196" s="150" t="str">
        <f t="shared" si="14"/>
        <v/>
      </c>
      <c r="F196" s="71"/>
      <c r="G196" s="64"/>
      <c r="H196" s="64"/>
      <c r="I196" s="64"/>
      <c r="J196" s="64"/>
      <c r="K196" s="64"/>
      <c r="L196" s="64"/>
      <c r="M196" s="64"/>
      <c r="N196" s="64"/>
      <c r="O196" s="64"/>
      <c r="P196" s="64"/>
    </row>
    <row r="197" spans="1:16" s="70" customFormat="1">
      <c r="A197" s="143">
        <v>186</v>
      </c>
      <c r="B197" s="144"/>
      <c r="C197" s="146"/>
      <c r="D197" s="150" t="str">
        <f t="shared" si="14"/>
        <v/>
      </c>
      <c r="F197" s="71"/>
      <c r="G197" s="64"/>
      <c r="H197" s="64"/>
      <c r="I197" s="64"/>
      <c r="J197" s="64"/>
      <c r="K197" s="64"/>
      <c r="L197" s="64"/>
      <c r="M197" s="64"/>
      <c r="N197" s="64"/>
      <c r="O197" s="64"/>
      <c r="P197" s="64"/>
    </row>
    <row r="198" spans="1:16" s="70" customFormat="1">
      <c r="A198" s="143">
        <v>187</v>
      </c>
      <c r="B198" s="144"/>
      <c r="C198" s="146"/>
      <c r="D198" s="150" t="str">
        <f t="shared" si="14"/>
        <v/>
      </c>
      <c r="F198" s="71"/>
      <c r="G198" s="64"/>
      <c r="H198" s="64"/>
      <c r="I198" s="64"/>
      <c r="J198" s="64"/>
      <c r="K198" s="64"/>
      <c r="L198" s="64"/>
      <c r="M198" s="64"/>
      <c r="N198" s="64"/>
      <c r="O198" s="64"/>
      <c r="P198" s="64"/>
    </row>
    <row r="199" spans="1:16" s="70" customFormat="1">
      <c r="A199" s="143">
        <v>188</v>
      </c>
      <c r="B199" s="144"/>
      <c r="C199" s="146"/>
      <c r="D199" s="150" t="str">
        <f t="shared" si="14"/>
        <v/>
      </c>
      <c r="F199" s="71"/>
      <c r="G199" s="64"/>
      <c r="H199" s="64"/>
      <c r="I199" s="64"/>
      <c r="J199" s="64"/>
      <c r="K199" s="64"/>
      <c r="L199" s="64"/>
      <c r="M199" s="64"/>
      <c r="N199" s="64"/>
      <c r="O199" s="64"/>
      <c r="P199" s="64"/>
    </row>
    <row r="200" spans="1:16" s="70" customFormat="1">
      <c r="A200" s="143">
        <v>189</v>
      </c>
      <c r="B200" s="144"/>
      <c r="C200" s="146"/>
      <c r="D200" s="150" t="str">
        <f t="shared" si="14"/>
        <v/>
      </c>
      <c r="F200" s="71"/>
      <c r="G200" s="64"/>
      <c r="H200" s="64"/>
      <c r="I200" s="64"/>
      <c r="J200" s="64"/>
      <c r="K200" s="64"/>
      <c r="L200" s="64"/>
      <c r="M200" s="64"/>
      <c r="N200" s="64"/>
      <c r="O200" s="64"/>
      <c r="P200" s="64"/>
    </row>
    <row r="201" spans="1:16" s="70" customFormat="1">
      <c r="A201" s="143">
        <v>190</v>
      </c>
      <c r="B201" s="144"/>
      <c r="C201" s="146"/>
      <c r="D201" s="150" t="str">
        <f t="shared" si="14"/>
        <v/>
      </c>
      <c r="F201" s="71"/>
      <c r="G201" s="64"/>
      <c r="H201" s="64"/>
      <c r="I201" s="64"/>
      <c r="J201" s="64"/>
      <c r="K201" s="64"/>
      <c r="L201" s="64"/>
      <c r="M201" s="64"/>
      <c r="N201" s="64"/>
      <c r="O201" s="64"/>
      <c r="P201" s="64"/>
    </row>
    <row r="202" spans="1:16" s="70" customFormat="1">
      <c r="A202" s="143">
        <v>191</v>
      </c>
      <c r="B202" s="144"/>
      <c r="C202" s="146"/>
      <c r="D202" s="150" t="str">
        <f t="shared" si="14"/>
        <v/>
      </c>
      <c r="F202" s="71"/>
      <c r="G202" s="64"/>
      <c r="H202" s="64"/>
      <c r="I202" s="64"/>
      <c r="J202" s="64"/>
      <c r="K202" s="64"/>
      <c r="L202" s="64"/>
      <c r="M202" s="64"/>
      <c r="N202" s="64"/>
      <c r="O202" s="64"/>
      <c r="P202" s="64"/>
    </row>
    <row r="203" spans="1:16" s="70" customFormat="1">
      <c r="A203" s="143">
        <v>192</v>
      </c>
      <c r="B203" s="144"/>
      <c r="C203" s="146"/>
      <c r="D203" s="150" t="str">
        <f t="shared" si="14"/>
        <v/>
      </c>
      <c r="F203" s="71"/>
      <c r="G203" s="64"/>
      <c r="H203" s="64"/>
      <c r="I203" s="64"/>
      <c r="J203" s="64"/>
      <c r="K203" s="64"/>
      <c r="L203" s="64"/>
      <c r="M203" s="64"/>
      <c r="N203" s="64"/>
      <c r="O203" s="64"/>
      <c r="P203" s="64"/>
    </row>
    <row r="204" spans="1:16" s="70" customFormat="1">
      <c r="A204" s="143">
        <v>193</v>
      </c>
      <c r="B204" s="144"/>
      <c r="C204" s="146"/>
      <c r="D204" s="150" t="str">
        <f t="shared" ref="D204:D261" si="15">IF(OR($B204="",,$C204&lt;an_initial,$C204&gt;an_final),"",E204*10)</f>
        <v/>
      </c>
      <c r="F204" s="71"/>
      <c r="G204" s="64"/>
      <c r="H204" s="64"/>
      <c r="I204" s="64"/>
      <c r="J204" s="64"/>
      <c r="K204" s="64"/>
      <c r="L204" s="64"/>
      <c r="M204" s="64"/>
      <c r="N204" s="64"/>
      <c r="O204" s="64"/>
      <c r="P204" s="64"/>
    </row>
    <row r="205" spans="1:16" s="70" customFormat="1">
      <c r="A205" s="143">
        <v>194</v>
      </c>
      <c r="B205" s="144"/>
      <c r="C205" s="146"/>
      <c r="D205" s="150" t="str">
        <f t="shared" si="15"/>
        <v/>
      </c>
      <c r="F205" s="71"/>
      <c r="G205" s="64"/>
      <c r="H205" s="64"/>
      <c r="I205" s="64"/>
      <c r="J205" s="64"/>
      <c r="K205" s="64"/>
      <c r="L205" s="64"/>
      <c r="M205" s="64"/>
      <c r="N205" s="64"/>
      <c r="O205" s="64"/>
      <c r="P205" s="64"/>
    </row>
    <row r="206" spans="1:16" s="70" customFormat="1">
      <c r="A206" s="143">
        <v>195</v>
      </c>
      <c r="B206" s="144"/>
      <c r="C206" s="146"/>
      <c r="D206" s="150" t="str">
        <f t="shared" si="15"/>
        <v/>
      </c>
      <c r="F206" s="71"/>
      <c r="G206" s="64"/>
      <c r="H206" s="64"/>
      <c r="I206" s="64"/>
      <c r="J206" s="64"/>
      <c r="K206" s="64"/>
      <c r="L206" s="64"/>
      <c r="M206" s="64"/>
      <c r="N206" s="64"/>
      <c r="O206" s="64"/>
      <c r="P206" s="64"/>
    </row>
    <row r="207" spans="1:16" s="70" customFormat="1">
      <c r="A207" s="143">
        <v>196</v>
      </c>
      <c r="B207" s="144"/>
      <c r="C207" s="146"/>
      <c r="D207" s="150" t="str">
        <f t="shared" si="15"/>
        <v/>
      </c>
      <c r="F207" s="71"/>
      <c r="G207" s="64"/>
      <c r="H207" s="64"/>
      <c r="I207" s="64"/>
      <c r="J207" s="64"/>
      <c r="K207" s="64"/>
      <c r="L207" s="64"/>
      <c r="M207" s="64"/>
      <c r="N207" s="64"/>
      <c r="O207" s="64"/>
      <c r="P207" s="64"/>
    </row>
    <row r="208" spans="1:16" s="70" customFormat="1">
      <c r="A208" s="143">
        <v>197</v>
      </c>
      <c r="B208" s="144"/>
      <c r="C208" s="146"/>
      <c r="D208" s="150" t="str">
        <f t="shared" si="15"/>
        <v/>
      </c>
      <c r="F208" s="71"/>
      <c r="G208" s="64"/>
      <c r="H208" s="64"/>
      <c r="I208" s="64"/>
      <c r="J208" s="64"/>
      <c r="K208" s="64"/>
      <c r="L208" s="64"/>
      <c r="M208" s="64"/>
      <c r="N208" s="64"/>
      <c r="O208" s="64"/>
      <c r="P208" s="64"/>
    </row>
    <row r="209" spans="1:16" s="70" customFormat="1">
      <c r="A209" s="143">
        <v>198</v>
      </c>
      <c r="B209" s="144"/>
      <c r="C209" s="146"/>
      <c r="D209" s="150" t="str">
        <f t="shared" si="15"/>
        <v/>
      </c>
      <c r="F209" s="71"/>
      <c r="G209" s="64"/>
      <c r="H209" s="64"/>
      <c r="I209" s="64"/>
      <c r="J209" s="64"/>
      <c r="K209" s="64"/>
      <c r="L209" s="64"/>
      <c r="M209" s="64"/>
      <c r="N209" s="64"/>
      <c r="O209" s="64"/>
      <c r="P209" s="64"/>
    </row>
    <row r="210" spans="1:16" s="70" customFormat="1">
      <c r="A210" s="143">
        <v>199</v>
      </c>
      <c r="B210" s="144"/>
      <c r="C210" s="146"/>
      <c r="D210" s="150" t="str">
        <f t="shared" si="15"/>
        <v/>
      </c>
      <c r="F210" s="71"/>
      <c r="G210" s="64"/>
      <c r="H210" s="64"/>
      <c r="I210" s="64"/>
      <c r="J210" s="64"/>
      <c r="K210" s="64"/>
      <c r="L210" s="64"/>
      <c r="M210" s="64"/>
      <c r="N210" s="64"/>
      <c r="O210" s="64"/>
      <c r="P210" s="64"/>
    </row>
    <row r="211" spans="1:16" s="70" customFormat="1">
      <c r="A211" s="143">
        <v>200</v>
      </c>
      <c r="B211" s="144"/>
      <c r="C211" s="146"/>
      <c r="D211" s="150" t="str">
        <f t="shared" si="15"/>
        <v/>
      </c>
      <c r="F211" s="71"/>
      <c r="G211" s="64"/>
      <c r="H211" s="64"/>
      <c r="I211" s="64"/>
      <c r="J211" s="64"/>
      <c r="K211" s="64"/>
      <c r="L211" s="64"/>
      <c r="M211" s="64"/>
      <c r="N211" s="64"/>
      <c r="O211" s="64"/>
      <c r="P211" s="64"/>
    </row>
    <row r="212" spans="1:16" s="70" customFormat="1">
      <c r="A212" s="143">
        <v>201</v>
      </c>
      <c r="B212" s="144"/>
      <c r="C212" s="146"/>
      <c r="D212" s="150" t="str">
        <f t="shared" si="15"/>
        <v/>
      </c>
      <c r="F212" s="71"/>
      <c r="G212" s="64"/>
      <c r="H212" s="64"/>
      <c r="I212" s="64"/>
      <c r="J212" s="64"/>
      <c r="K212" s="64"/>
      <c r="L212" s="64"/>
      <c r="M212" s="64"/>
      <c r="N212" s="64"/>
      <c r="O212" s="64"/>
      <c r="P212" s="64"/>
    </row>
    <row r="213" spans="1:16" s="70" customFormat="1">
      <c r="A213" s="143">
        <v>202</v>
      </c>
      <c r="B213" s="144"/>
      <c r="C213" s="146"/>
      <c r="D213" s="150" t="str">
        <f t="shared" si="15"/>
        <v/>
      </c>
      <c r="F213" s="71"/>
      <c r="G213" s="64"/>
      <c r="H213" s="64"/>
      <c r="I213" s="64"/>
      <c r="J213" s="64"/>
      <c r="K213" s="64"/>
      <c r="L213" s="64"/>
      <c r="M213" s="64"/>
      <c r="N213" s="64"/>
      <c r="O213" s="64"/>
      <c r="P213" s="64"/>
    </row>
    <row r="214" spans="1:16" s="70" customFormat="1">
      <c r="A214" s="143">
        <v>203</v>
      </c>
      <c r="B214" s="144"/>
      <c r="C214" s="146"/>
      <c r="D214" s="150" t="str">
        <f t="shared" si="15"/>
        <v/>
      </c>
      <c r="F214" s="71"/>
      <c r="G214" s="64"/>
      <c r="H214" s="64"/>
      <c r="I214" s="64"/>
      <c r="J214" s="64"/>
      <c r="K214" s="64"/>
      <c r="L214" s="64"/>
      <c r="M214" s="64"/>
      <c r="N214" s="64"/>
      <c r="O214" s="64"/>
      <c r="P214" s="64"/>
    </row>
    <row r="215" spans="1:16" s="70" customFormat="1">
      <c r="A215" s="143">
        <v>204</v>
      </c>
      <c r="B215" s="144"/>
      <c r="C215" s="146"/>
      <c r="D215" s="150" t="str">
        <f t="shared" si="15"/>
        <v/>
      </c>
      <c r="F215" s="71"/>
      <c r="G215" s="64"/>
      <c r="H215" s="64"/>
      <c r="I215" s="64"/>
      <c r="J215" s="64"/>
      <c r="K215" s="64"/>
      <c r="L215" s="64"/>
      <c r="M215" s="64"/>
      <c r="N215" s="64"/>
      <c r="O215" s="64"/>
      <c r="P215" s="64"/>
    </row>
    <row r="216" spans="1:16" s="70" customFormat="1">
      <c r="A216" s="143">
        <v>205</v>
      </c>
      <c r="B216" s="144"/>
      <c r="C216" s="146"/>
      <c r="D216" s="150" t="str">
        <f t="shared" si="15"/>
        <v/>
      </c>
      <c r="F216" s="71"/>
      <c r="G216" s="64"/>
      <c r="H216" s="64"/>
      <c r="I216" s="64"/>
      <c r="J216" s="64"/>
      <c r="K216" s="64"/>
      <c r="L216" s="64"/>
      <c r="M216" s="64"/>
      <c r="N216" s="64"/>
      <c r="O216" s="64"/>
      <c r="P216" s="64"/>
    </row>
    <row r="217" spans="1:16" s="70" customFormat="1">
      <c r="A217" s="143">
        <v>206</v>
      </c>
      <c r="B217" s="144"/>
      <c r="C217" s="146"/>
      <c r="D217" s="150" t="str">
        <f t="shared" si="15"/>
        <v/>
      </c>
      <c r="F217" s="71"/>
      <c r="G217" s="64"/>
      <c r="H217" s="64"/>
      <c r="I217" s="64"/>
      <c r="J217" s="64"/>
      <c r="K217" s="64"/>
      <c r="L217" s="64"/>
      <c r="M217" s="64"/>
      <c r="N217" s="64"/>
      <c r="O217" s="64"/>
      <c r="P217" s="64"/>
    </row>
    <row r="218" spans="1:16" s="70" customFormat="1">
      <c r="A218" s="143">
        <v>207</v>
      </c>
      <c r="B218" s="144"/>
      <c r="C218" s="146"/>
      <c r="D218" s="150" t="str">
        <f t="shared" si="15"/>
        <v/>
      </c>
      <c r="F218" s="71"/>
      <c r="G218" s="64"/>
      <c r="H218" s="64"/>
      <c r="I218" s="64"/>
      <c r="J218" s="64"/>
      <c r="K218" s="64"/>
      <c r="L218" s="64"/>
      <c r="M218" s="64"/>
      <c r="N218" s="64"/>
      <c r="O218" s="64"/>
      <c r="P218" s="64"/>
    </row>
    <row r="219" spans="1:16" s="70" customFormat="1">
      <c r="A219" s="143">
        <v>208</v>
      </c>
      <c r="B219" s="144"/>
      <c r="C219" s="146"/>
      <c r="D219" s="150" t="str">
        <f t="shared" si="15"/>
        <v/>
      </c>
      <c r="F219" s="71"/>
      <c r="G219" s="64"/>
      <c r="H219" s="64"/>
      <c r="I219" s="64"/>
      <c r="J219" s="64"/>
      <c r="K219" s="64"/>
      <c r="L219" s="64"/>
      <c r="M219" s="64"/>
      <c r="N219" s="64"/>
      <c r="O219" s="64"/>
      <c r="P219" s="64"/>
    </row>
    <row r="220" spans="1:16" s="70" customFormat="1">
      <c r="A220" s="143">
        <v>209</v>
      </c>
      <c r="B220" s="144"/>
      <c r="C220" s="146"/>
      <c r="D220" s="150" t="str">
        <f t="shared" si="15"/>
        <v/>
      </c>
      <c r="F220" s="71"/>
      <c r="G220" s="64"/>
      <c r="H220" s="64"/>
      <c r="I220" s="64"/>
      <c r="J220" s="64"/>
      <c r="K220" s="64"/>
      <c r="L220" s="64"/>
      <c r="M220" s="64"/>
      <c r="N220" s="64"/>
      <c r="O220" s="64"/>
      <c r="P220" s="64"/>
    </row>
    <row r="221" spans="1:16" s="70" customFormat="1">
      <c r="A221" s="143">
        <v>210</v>
      </c>
      <c r="B221" s="144"/>
      <c r="C221" s="146"/>
      <c r="D221" s="150" t="str">
        <f t="shared" si="15"/>
        <v/>
      </c>
      <c r="F221" s="71"/>
      <c r="G221" s="64"/>
      <c r="H221" s="64"/>
      <c r="I221" s="64"/>
      <c r="J221" s="64"/>
      <c r="K221" s="64"/>
      <c r="L221" s="64"/>
      <c r="M221" s="64"/>
      <c r="N221" s="64"/>
      <c r="O221" s="64"/>
      <c r="P221" s="64"/>
    </row>
    <row r="222" spans="1:16" s="70" customFormat="1">
      <c r="A222" s="143">
        <v>211</v>
      </c>
      <c r="B222" s="144"/>
      <c r="C222" s="146"/>
      <c r="D222" s="150" t="str">
        <f t="shared" si="15"/>
        <v/>
      </c>
      <c r="F222" s="71"/>
      <c r="G222" s="64"/>
      <c r="H222" s="64"/>
      <c r="I222" s="64"/>
      <c r="J222" s="64"/>
      <c r="K222" s="64"/>
      <c r="L222" s="64"/>
      <c r="M222" s="64"/>
      <c r="N222" s="64"/>
      <c r="O222" s="64"/>
      <c r="P222" s="64"/>
    </row>
    <row r="223" spans="1:16" s="70" customFormat="1">
      <c r="A223" s="143">
        <v>212</v>
      </c>
      <c r="B223" s="144"/>
      <c r="C223" s="146"/>
      <c r="D223" s="150" t="str">
        <f t="shared" si="15"/>
        <v/>
      </c>
      <c r="F223" s="71"/>
      <c r="G223" s="64"/>
      <c r="H223" s="64"/>
      <c r="I223" s="64"/>
      <c r="J223" s="64"/>
      <c r="K223" s="64"/>
      <c r="L223" s="64"/>
      <c r="M223" s="64"/>
      <c r="N223" s="64"/>
      <c r="O223" s="64"/>
      <c r="P223" s="64"/>
    </row>
    <row r="224" spans="1:16" s="70" customFormat="1">
      <c r="A224" s="143">
        <v>213</v>
      </c>
      <c r="B224" s="144"/>
      <c r="C224" s="146"/>
      <c r="D224" s="150" t="str">
        <f t="shared" si="15"/>
        <v/>
      </c>
      <c r="F224" s="71"/>
      <c r="G224" s="64"/>
      <c r="H224" s="64"/>
      <c r="I224" s="64"/>
      <c r="J224" s="64"/>
      <c r="K224" s="64"/>
      <c r="L224" s="64"/>
      <c r="M224" s="64"/>
      <c r="N224" s="64"/>
      <c r="O224" s="64"/>
      <c r="P224" s="64"/>
    </row>
    <row r="225" spans="1:16" s="70" customFormat="1">
      <c r="A225" s="143">
        <v>214</v>
      </c>
      <c r="B225" s="144"/>
      <c r="C225" s="146"/>
      <c r="D225" s="150" t="str">
        <f t="shared" si="15"/>
        <v/>
      </c>
      <c r="F225" s="71"/>
      <c r="G225" s="64"/>
      <c r="H225" s="64"/>
      <c r="I225" s="64"/>
      <c r="J225" s="64"/>
      <c r="K225" s="64"/>
      <c r="L225" s="64"/>
      <c r="M225" s="64"/>
      <c r="N225" s="64"/>
      <c r="O225" s="64"/>
      <c r="P225" s="64"/>
    </row>
    <row r="226" spans="1:16" s="70" customFormat="1">
      <c r="A226" s="143">
        <v>215</v>
      </c>
      <c r="B226" s="144"/>
      <c r="C226" s="146"/>
      <c r="D226" s="150" t="str">
        <f t="shared" si="15"/>
        <v/>
      </c>
      <c r="F226" s="71"/>
      <c r="G226" s="64"/>
      <c r="H226" s="64"/>
      <c r="I226" s="64"/>
      <c r="J226" s="64"/>
      <c r="K226" s="64"/>
      <c r="L226" s="64"/>
      <c r="M226" s="64"/>
      <c r="N226" s="64"/>
      <c r="O226" s="64"/>
      <c r="P226" s="64"/>
    </row>
    <row r="227" spans="1:16" s="70" customFormat="1">
      <c r="A227" s="143">
        <v>216</v>
      </c>
      <c r="B227" s="144"/>
      <c r="C227" s="146"/>
      <c r="D227" s="150" t="str">
        <f t="shared" si="15"/>
        <v/>
      </c>
      <c r="F227" s="71"/>
      <c r="G227" s="64"/>
      <c r="H227" s="64"/>
      <c r="I227" s="64"/>
      <c r="J227" s="64"/>
      <c r="K227" s="64"/>
      <c r="L227" s="64"/>
      <c r="M227" s="64"/>
      <c r="N227" s="64"/>
      <c r="O227" s="64"/>
      <c r="P227" s="64"/>
    </row>
    <row r="228" spans="1:16" s="70" customFormat="1">
      <c r="A228" s="143">
        <v>217</v>
      </c>
      <c r="B228" s="144"/>
      <c r="C228" s="146"/>
      <c r="D228" s="150" t="str">
        <f t="shared" si="15"/>
        <v/>
      </c>
      <c r="F228" s="71"/>
      <c r="G228" s="64"/>
      <c r="H228" s="64"/>
      <c r="I228" s="64"/>
      <c r="J228" s="64"/>
      <c r="K228" s="64"/>
      <c r="L228" s="64"/>
      <c r="M228" s="64"/>
      <c r="N228" s="64"/>
      <c r="O228" s="64"/>
      <c r="P228" s="64"/>
    </row>
    <row r="229" spans="1:16" s="70" customFormat="1">
      <c r="A229" s="143">
        <v>218</v>
      </c>
      <c r="B229" s="144"/>
      <c r="C229" s="146"/>
      <c r="D229" s="150" t="str">
        <f t="shared" si="15"/>
        <v/>
      </c>
      <c r="F229" s="71"/>
      <c r="G229" s="64"/>
      <c r="H229" s="64"/>
      <c r="I229" s="64"/>
      <c r="J229" s="64"/>
      <c r="K229" s="64"/>
      <c r="L229" s="64"/>
      <c r="M229" s="64"/>
      <c r="N229" s="64"/>
      <c r="O229" s="64"/>
      <c r="P229" s="64"/>
    </row>
    <row r="230" spans="1:16" s="70" customFormat="1">
      <c r="A230" s="143">
        <v>219</v>
      </c>
      <c r="B230" s="144"/>
      <c r="C230" s="146"/>
      <c r="D230" s="150" t="str">
        <f t="shared" si="15"/>
        <v/>
      </c>
      <c r="F230" s="71"/>
      <c r="G230" s="64"/>
      <c r="H230" s="64"/>
      <c r="I230" s="64"/>
      <c r="J230" s="64"/>
      <c r="K230" s="64"/>
      <c r="L230" s="64"/>
      <c r="M230" s="64"/>
      <c r="N230" s="64"/>
      <c r="O230" s="64"/>
      <c r="P230" s="64"/>
    </row>
    <row r="231" spans="1:16" s="70" customFormat="1">
      <c r="A231" s="143">
        <v>220</v>
      </c>
      <c r="B231" s="144"/>
      <c r="C231" s="146"/>
      <c r="D231" s="150" t="str">
        <f t="shared" si="15"/>
        <v/>
      </c>
      <c r="F231" s="71"/>
      <c r="G231" s="64"/>
      <c r="H231" s="64"/>
      <c r="I231" s="64"/>
      <c r="J231" s="64"/>
      <c r="K231" s="64"/>
      <c r="L231" s="64"/>
      <c r="M231" s="64"/>
      <c r="N231" s="64"/>
      <c r="O231" s="64"/>
      <c r="P231" s="64"/>
    </row>
    <row r="232" spans="1:16" s="70" customFormat="1">
      <c r="A232" s="143">
        <v>221</v>
      </c>
      <c r="B232" s="144"/>
      <c r="C232" s="146"/>
      <c r="D232" s="150" t="str">
        <f t="shared" si="15"/>
        <v/>
      </c>
      <c r="F232" s="71"/>
      <c r="G232" s="64"/>
      <c r="H232" s="64"/>
      <c r="I232" s="64"/>
      <c r="J232" s="64"/>
      <c r="K232" s="64"/>
      <c r="L232" s="64"/>
      <c r="M232" s="64"/>
      <c r="N232" s="64"/>
      <c r="O232" s="64"/>
      <c r="P232" s="64"/>
    </row>
    <row r="233" spans="1:16" s="70" customFormat="1">
      <c r="A233" s="143">
        <v>222</v>
      </c>
      <c r="B233" s="144"/>
      <c r="C233" s="146"/>
      <c r="D233" s="150" t="str">
        <f t="shared" si="15"/>
        <v/>
      </c>
      <c r="F233" s="71"/>
      <c r="G233" s="64"/>
      <c r="H233" s="64"/>
      <c r="I233" s="64"/>
      <c r="J233" s="64"/>
      <c r="K233" s="64"/>
      <c r="L233" s="64"/>
      <c r="M233" s="64"/>
      <c r="N233" s="64"/>
      <c r="O233" s="64"/>
      <c r="P233" s="64"/>
    </row>
    <row r="234" spans="1:16" s="70" customFormat="1">
      <c r="A234" s="143">
        <v>223</v>
      </c>
      <c r="B234" s="144"/>
      <c r="C234" s="146"/>
      <c r="D234" s="150" t="str">
        <f t="shared" si="15"/>
        <v/>
      </c>
      <c r="F234" s="71"/>
      <c r="G234" s="64"/>
      <c r="H234" s="64"/>
      <c r="I234" s="64"/>
      <c r="J234" s="64"/>
      <c r="K234" s="64"/>
      <c r="L234" s="64"/>
      <c r="M234" s="64"/>
      <c r="N234" s="64"/>
      <c r="O234" s="64"/>
      <c r="P234" s="64"/>
    </row>
    <row r="235" spans="1:16" s="70" customFormat="1">
      <c r="A235" s="143">
        <v>224</v>
      </c>
      <c r="B235" s="144"/>
      <c r="C235" s="146"/>
      <c r="D235" s="150" t="str">
        <f t="shared" si="15"/>
        <v/>
      </c>
      <c r="F235" s="71"/>
      <c r="G235" s="64"/>
      <c r="H235" s="64"/>
      <c r="I235" s="64"/>
      <c r="J235" s="64"/>
      <c r="K235" s="64"/>
      <c r="L235" s="64"/>
      <c r="M235" s="64"/>
      <c r="N235" s="64"/>
      <c r="O235" s="64"/>
      <c r="P235" s="64"/>
    </row>
    <row r="236" spans="1:16" s="70" customFormat="1">
      <c r="A236" s="143">
        <v>225</v>
      </c>
      <c r="B236" s="144"/>
      <c r="C236" s="146"/>
      <c r="D236" s="150" t="str">
        <f t="shared" si="15"/>
        <v/>
      </c>
      <c r="F236" s="71"/>
      <c r="G236" s="64"/>
      <c r="H236" s="64"/>
      <c r="I236" s="64"/>
      <c r="J236" s="64"/>
      <c r="K236" s="64"/>
      <c r="L236" s="64"/>
      <c r="M236" s="64"/>
      <c r="N236" s="64"/>
      <c r="O236" s="64"/>
      <c r="P236" s="64"/>
    </row>
    <row r="237" spans="1:16" s="70" customFormat="1">
      <c r="A237" s="143">
        <v>226</v>
      </c>
      <c r="B237" s="144"/>
      <c r="C237" s="146"/>
      <c r="D237" s="150" t="str">
        <f t="shared" si="15"/>
        <v/>
      </c>
      <c r="F237" s="71"/>
      <c r="G237" s="64"/>
      <c r="H237" s="64"/>
      <c r="I237" s="64"/>
      <c r="J237" s="64"/>
      <c r="K237" s="64"/>
      <c r="L237" s="64"/>
      <c r="M237" s="64"/>
      <c r="N237" s="64"/>
      <c r="O237" s="64"/>
      <c r="P237" s="64"/>
    </row>
    <row r="238" spans="1:16" s="70" customFormat="1">
      <c r="A238" s="143">
        <v>227</v>
      </c>
      <c r="B238" s="144"/>
      <c r="C238" s="146"/>
      <c r="D238" s="150" t="str">
        <f t="shared" si="15"/>
        <v/>
      </c>
      <c r="F238" s="71"/>
      <c r="G238" s="64"/>
      <c r="H238" s="64"/>
      <c r="I238" s="64"/>
      <c r="J238" s="64"/>
      <c r="K238" s="64"/>
      <c r="L238" s="64"/>
      <c r="M238" s="64"/>
      <c r="N238" s="64"/>
      <c r="O238" s="64"/>
      <c r="P238" s="64"/>
    </row>
    <row r="239" spans="1:16" s="70" customFormat="1">
      <c r="A239" s="143">
        <v>228</v>
      </c>
      <c r="B239" s="144"/>
      <c r="C239" s="146"/>
      <c r="D239" s="150" t="str">
        <f t="shared" si="15"/>
        <v/>
      </c>
      <c r="F239" s="71"/>
      <c r="G239" s="64"/>
      <c r="H239" s="64"/>
      <c r="I239" s="64"/>
      <c r="J239" s="64"/>
      <c r="K239" s="64"/>
      <c r="L239" s="64"/>
      <c r="M239" s="64"/>
      <c r="N239" s="64"/>
      <c r="O239" s="64"/>
      <c r="P239" s="64"/>
    </row>
    <row r="240" spans="1:16" s="70" customFormat="1">
      <c r="A240" s="143">
        <v>229</v>
      </c>
      <c r="B240" s="144"/>
      <c r="C240" s="146"/>
      <c r="D240" s="150" t="str">
        <f t="shared" si="15"/>
        <v/>
      </c>
      <c r="F240" s="71"/>
      <c r="G240" s="64"/>
      <c r="H240" s="64"/>
      <c r="I240" s="64"/>
      <c r="J240" s="64"/>
      <c r="K240" s="64"/>
      <c r="L240" s="64"/>
      <c r="M240" s="64"/>
      <c r="N240" s="64"/>
      <c r="O240" s="64"/>
      <c r="P240" s="64"/>
    </row>
    <row r="241" spans="1:16" s="70" customFormat="1">
      <c r="A241" s="143">
        <v>230</v>
      </c>
      <c r="B241" s="144"/>
      <c r="C241" s="146"/>
      <c r="D241" s="150" t="str">
        <f t="shared" si="15"/>
        <v/>
      </c>
      <c r="F241" s="71"/>
      <c r="G241" s="64"/>
      <c r="H241" s="64"/>
      <c r="I241" s="64"/>
      <c r="J241" s="64"/>
      <c r="K241" s="64"/>
      <c r="L241" s="64"/>
      <c r="M241" s="64"/>
      <c r="N241" s="64"/>
      <c r="O241" s="64"/>
      <c r="P241" s="64"/>
    </row>
    <row r="242" spans="1:16" s="70" customFormat="1">
      <c r="A242" s="143">
        <v>231</v>
      </c>
      <c r="B242" s="144"/>
      <c r="C242" s="146"/>
      <c r="D242" s="150" t="str">
        <f t="shared" si="15"/>
        <v/>
      </c>
      <c r="F242" s="71"/>
      <c r="G242" s="64"/>
      <c r="H242" s="64"/>
      <c r="I242" s="64"/>
      <c r="J242" s="64"/>
      <c r="K242" s="64"/>
      <c r="L242" s="64"/>
      <c r="M242" s="64"/>
      <c r="N242" s="64"/>
      <c r="O242" s="64"/>
      <c r="P242" s="64"/>
    </row>
    <row r="243" spans="1:16" s="70" customFormat="1">
      <c r="A243" s="143">
        <v>232</v>
      </c>
      <c r="B243" s="144"/>
      <c r="C243" s="146"/>
      <c r="D243" s="150" t="str">
        <f t="shared" si="15"/>
        <v/>
      </c>
      <c r="F243" s="71"/>
      <c r="G243" s="64"/>
      <c r="H243" s="64"/>
      <c r="I243" s="64"/>
      <c r="J243" s="64"/>
      <c r="K243" s="64"/>
      <c r="L243" s="64"/>
      <c r="M243" s="64"/>
      <c r="N243" s="64"/>
      <c r="O243" s="64"/>
      <c r="P243" s="64"/>
    </row>
    <row r="244" spans="1:16" s="70" customFormat="1">
      <c r="A244" s="143">
        <v>233</v>
      </c>
      <c r="B244" s="144"/>
      <c r="C244" s="146"/>
      <c r="D244" s="150" t="str">
        <f t="shared" si="15"/>
        <v/>
      </c>
      <c r="F244" s="71"/>
      <c r="G244" s="64"/>
      <c r="H244" s="64"/>
      <c r="I244" s="64"/>
      <c r="J244" s="64"/>
      <c r="K244" s="64"/>
      <c r="L244" s="64"/>
      <c r="M244" s="64"/>
      <c r="N244" s="64"/>
      <c r="O244" s="64"/>
      <c r="P244" s="64"/>
    </row>
    <row r="245" spans="1:16" s="70" customFormat="1">
      <c r="A245" s="143">
        <v>234</v>
      </c>
      <c r="B245" s="144"/>
      <c r="C245" s="146"/>
      <c r="D245" s="150" t="str">
        <f t="shared" si="15"/>
        <v/>
      </c>
      <c r="F245" s="71"/>
      <c r="G245" s="64"/>
      <c r="H245" s="64"/>
      <c r="I245" s="64"/>
      <c r="J245" s="64"/>
      <c r="K245" s="64"/>
      <c r="L245" s="64"/>
      <c r="M245" s="64"/>
      <c r="N245" s="64"/>
      <c r="O245" s="64"/>
      <c r="P245" s="64"/>
    </row>
    <row r="246" spans="1:16" s="70" customFormat="1">
      <c r="A246" s="143">
        <v>235</v>
      </c>
      <c r="B246" s="144"/>
      <c r="C246" s="146"/>
      <c r="D246" s="150" t="str">
        <f t="shared" si="15"/>
        <v/>
      </c>
      <c r="F246" s="71"/>
      <c r="G246" s="64"/>
      <c r="H246" s="64"/>
      <c r="I246" s="64"/>
      <c r="J246" s="64"/>
      <c r="K246" s="64"/>
      <c r="L246" s="64"/>
      <c r="M246" s="64"/>
      <c r="N246" s="64"/>
      <c r="O246" s="64"/>
      <c r="P246" s="64"/>
    </row>
    <row r="247" spans="1:16" s="70" customFormat="1">
      <c r="A247" s="143">
        <v>236</v>
      </c>
      <c r="B247" s="144"/>
      <c r="C247" s="146"/>
      <c r="D247" s="150" t="str">
        <f t="shared" si="15"/>
        <v/>
      </c>
      <c r="F247" s="71"/>
      <c r="G247" s="64"/>
      <c r="H247" s="64"/>
      <c r="I247" s="64"/>
      <c r="J247" s="64"/>
      <c r="K247" s="64"/>
      <c r="L247" s="64"/>
      <c r="M247" s="64"/>
      <c r="N247" s="64"/>
      <c r="O247" s="64"/>
      <c r="P247" s="64"/>
    </row>
    <row r="248" spans="1:16" s="70" customFormat="1">
      <c r="A248" s="143">
        <v>237</v>
      </c>
      <c r="B248" s="144"/>
      <c r="C248" s="146"/>
      <c r="D248" s="150" t="str">
        <f t="shared" si="15"/>
        <v/>
      </c>
      <c r="F248" s="71"/>
      <c r="G248" s="64"/>
      <c r="H248" s="64"/>
      <c r="I248" s="64"/>
      <c r="J248" s="64"/>
      <c r="K248" s="64"/>
      <c r="L248" s="64"/>
      <c r="M248" s="64"/>
      <c r="N248" s="64"/>
      <c r="O248" s="64"/>
      <c r="P248" s="64"/>
    </row>
    <row r="249" spans="1:16" s="70" customFormat="1">
      <c r="A249" s="143">
        <v>238</v>
      </c>
      <c r="B249" s="144"/>
      <c r="C249" s="146"/>
      <c r="D249" s="150" t="str">
        <f t="shared" si="15"/>
        <v/>
      </c>
      <c r="F249" s="71"/>
      <c r="G249" s="64"/>
      <c r="H249" s="64"/>
      <c r="I249" s="64"/>
      <c r="J249" s="64"/>
      <c r="K249" s="64"/>
      <c r="L249" s="64"/>
      <c r="M249" s="64"/>
      <c r="N249" s="64"/>
      <c r="O249" s="64"/>
      <c r="P249" s="64"/>
    </row>
    <row r="250" spans="1:16" s="70" customFormat="1">
      <c r="A250" s="143">
        <v>239</v>
      </c>
      <c r="B250" s="144"/>
      <c r="C250" s="146"/>
      <c r="D250" s="150" t="str">
        <f t="shared" si="15"/>
        <v/>
      </c>
      <c r="F250" s="71"/>
      <c r="G250" s="64"/>
      <c r="H250" s="64"/>
      <c r="I250" s="64"/>
      <c r="J250" s="64"/>
      <c r="K250" s="64"/>
      <c r="L250" s="64"/>
      <c r="M250" s="64"/>
      <c r="N250" s="64"/>
      <c r="O250" s="64"/>
      <c r="P250" s="64"/>
    </row>
    <row r="251" spans="1:16" s="70" customFormat="1">
      <c r="A251" s="143">
        <v>240</v>
      </c>
      <c r="B251" s="144"/>
      <c r="C251" s="146"/>
      <c r="D251" s="150" t="str">
        <f t="shared" si="15"/>
        <v/>
      </c>
      <c r="F251" s="71"/>
      <c r="G251" s="64"/>
      <c r="H251" s="64"/>
      <c r="I251" s="64"/>
      <c r="J251" s="64"/>
      <c r="K251" s="64"/>
      <c r="L251" s="64"/>
      <c r="M251" s="64"/>
      <c r="N251" s="64"/>
      <c r="O251" s="64"/>
      <c r="P251" s="64"/>
    </row>
    <row r="252" spans="1:16" s="70" customFormat="1">
      <c r="A252" s="143">
        <v>241</v>
      </c>
      <c r="B252" s="144"/>
      <c r="C252" s="146"/>
      <c r="D252" s="150" t="str">
        <f t="shared" si="15"/>
        <v/>
      </c>
      <c r="F252" s="71"/>
      <c r="G252" s="64"/>
      <c r="H252" s="64"/>
      <c r="I252" s="64"/>
      <c r="J252" s="64"/>
      <c r="K252" s="64"/>
      <c r="L252" s="64"/>
      <c r="M252" s="64"/>
      <c r="N252" s="64"/>
      <c r="O252" s="64"/>
      <c r="P252" s="64"/>
    </row>
    <row r="253" spans="1:16" s="70" customFormat="1">
      <c r="A253" s="143">
        <v>242</v>
      </c>
      <c r="B253" s="144"/>
      <c r="C253" s="146"/>
      <c r="D253" s="150" t="str">
        <f t="shared" si="15"/>
        <v/>
      </c>
      <c r="F253" s="71"/>
      <c r="G253" s="64"/>
      <c r="H253" s="64"/>
      <c r="I253" s="64"/>
      <c r="J253" s="64"/>
      <c r="K253" s="64"/>
      <c r="L253" s="64"/>
      <c r="M253" s="64"/>
      <c r="N253" s="64"/>
      <c r="O253" s="64"/>
      <c r="P253" s="64"/>
    </row>
    <row r="254" spans="1:16" s="70" customFormat="1">
      <c r="A254" s="143">
        <v>243</v>
      </c>
      <c r="B254" s="144"/>
      <c r="C254" s="146"/>
      <c r="D254" s="150" t="str">
        <f t="shared" si="15"/>
        <v/>
      </c>
      <c r="F254" s="71"/>
      <c r="G254" s="64"/>
      <c r="H254" s="64"/>
      <c r="I254" s="64"/>
      <c r="J254" s="64"/>
      <c r="K254" s="64"/>
      <c r="L254" s="64"/>
      <c r="M254" s="64"/>
      <c r="N254" s="64"/>
      <c r="O254" s="64"/>
      <c r="P254" s="64"/>
    </row>
    <row r="255" spans="1:16" s="70" customFormat="1">
      <c r="A255" s="143">
        <v>244</v>
      </c>
      <c r="B255" s="144"/>
      <c r="C255" s="146"/>
      <c r="D255" s="150" t="str">
        <f t="shared" si="15"/>
        <v/>
      </c>
      <c r="F255" s="71"/>
      <c r="G255" s="64"/>
      <c r="H255" s="64"/>
      <c r="I255" s="64"/>
      <c r="J255" s="64"/>
      <c r="K255" s="64"/>
      <c r="L255" s="64"/>
      <c r="M255" s="64"/>
      <c r="N255" s="64"/>
      <c r="O255" s="64"/>
      <c r="P255" s="64"/>
    </row>
    <row r="256" spans="1:16" s="70" customFormat="1">
      <c r="A256" s="143">
        <v>245</v>
      </c>
      <c r="B256" s="144"/>
      <c r="C256" s="146"/>
      <c r="D256" s="150" t="str">
        <f t="shared" si="15"/>
        <v/>
      </c>
      <c r="F256" s="71"/>
      <c r="G256" s="64"/>
      <c r="H256" s="64"/>
      <c r="I256" s="64"/>
      <c r="J256" s="64"/>
      <c r="K256" s="64"/>
      <c r="L256" s="64"/>
      <c r="M256" s="64"/>
      <c r="N256" s="64"/>
      <c r="O256" s="64"/>
      <c r="P256" s="64"/>
    </row>
    <row r="257" spans="1:16" s="70" customFormat="1">
      <c r="A257" s="143">
        <v>246</v>
      </c>
      <c r="B257" s="144"/>
      <c r="C257" s="146"/>
      <c r="D257" s="150" t="str">
        <f t="shared" si="15"/>
        <v/>
      </c>
      <c r="F257" s="71"/>
      <c r="G257" s="64"/>
      <c r="H257" s="64"/>
      <c r="I257" s="64"/>
      <c r="J257" s="64"/>
      <c r="K257" s="64"/>
      <c r="L257" s="64"/>
      <c r="M257" s="64"/>
      <c r="N257" s="64"/>
      <c r="O257" s="64"/>
      <c r="P257" s="64"/>
    </row>
    <row r="258" spans="1:16" s="70" customFormat="1">
      <c r="A258" s="143">
        <v>247</v>
      </c>
      <c r="B258" s="144"/>
      <c r="C258" s="146"/>
      <c r="D258" s="150" t="str">
        <f t="shared" si="15"/>
        <v/>
      </c>
      <c r="F258" s="71"/>
      <c r="G258" s="64"/>
      <c r="H258" s="64"/>
      <c r="I258" s="64"/>
      <c r="J258" s="64"/>
      <c r="K258" s="64"/>
      <c r="L258" s="64"/>
      <c r="M258" s="64"/>
      <c r="N258" s="64"/>
      <c r="O258" s="64"/>
      <c r="P258" s="64"/>
    </row>
    <row r="259" spans="1:16" s="70" customFormat="1">
      <c r="A259" s="143">
        <v>248</v>
      </c>
      <c r="B259" s="144"/>
      <c r="C259" s="146"/>
      <c r="D259" s="150" t="str">
        <f t="shared" si="15"/>
        <v/>
      </c>
      <c r="F259" s="71"/>
      <c r="G259" s="64"/>
      <c r="H259" s="64"/>
      <c r="I259" s="64"/>
      <c r="J259" s="64"/>
      <c r="K259" s="64"/>
      <c r="L259" s="64"/>
      <c r="M259" s="64"/>
      <c r="N259" s="64"/>
      <c r="O259" s="64"/>
      <c r="P259" s="64"/>
    </row>
    <row r="260" spans="1:16" s="70" customFormat="1">
      <c r="A260" s="143">
        <v>249</v>
      </c>
      <c r="B260" s="144"/>
      <c r="C260" s="146"/>
      <c r="D260" s="150" t="str">
        <f t="shared" si="15"/>
        <v/>
      </c>
      <c r="F260" s="71"/>
      <c r="G260" s="64"/>
      <c r="H260" s="64"/>
      <c r="I260" s="64"/>
      <c r="J260" s="64"/>
      <c r="K260" s="64"/>
      <c r="L260" s="64"/>
      <c r="M260" s="64"/>
      <c r="N260" s="64"/>
      <c r="O260" s="64"/>
      <c r="P260" s="64"/>
    </row>
    <row r="261" spans="1:16" s="70" customFormat="1">
      <c r="A261" s="143">
        <v>250</v>
      </c>
      <c r="B261" s="144"/>
      <c r="C261" s="146"/>
      <c r="D261" s="150" t="str">
        <f t="shared" si="15"/>
        <v/>
      </c>
      <c r="F261" s="71"/>
      <c r="G261" s="64"/>
      <c r="H261" s="64"/>
      <c r="I261" s="64"/>
      <c r="J261" s="64"/>
      <c r="K261" s="64"/>
      <c r="L261" s="64"/>
      <c r="M261" s="64"/>
      <c r="N261" s="64"/>
      <c r="O261" s="64"/>
      <c r="P261" s="64"/>
    </row>
  </sheetData>
  <sheetProtection algorithmName="SHA-512" hashValue="6CJXkNmRkhejgQxi37b71AiDM39zhHjZncBjr/daD6CcfBHM3yXgJCxecSWasHFN68LQgFVrc+PzJ6UrhjgmoQ==" saltValue="mY24pMFy4wKiw+8i9j4GN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41" activePane="bottomLeft" state="frozen"/>
      <selection pane="bottomLeft" activeCell="C7" sqref="C7"/>
    </sheetView>
  </sheetViews>
  <sheetFormatPr defaultColWidth="9.08984375" defaultRowHeight="14.5"/>
  <cols>
    <col min="1" max="1" width="7" style="135" customWidth="1"/>
    <col min="2" max="2" width="56.453125" style="40" customWidth="1"/>
    <col min="3" max="16384" width="9.08984375" style="40"/>
  </cols>
  <sheetData>
    <row r="2" spans="1:2">
      <c r="B2" s="136" t="s">
        <v>556</v>
      </c>
    </row>
    <row r="4" spans="1:2" ht="29">
      <c r="A4" s="137" t="s">
        <v>90</v>
      </c>
      <c r="B4" s="138" t="s">
        <v>320</v>
      </c>
    </row>
    <row r="5" spans="1:2" ht="15.5">
      <c r="A5" s="156">
        <v>1</v>
      </c>
      <c r="B5" s="139" t="s">
        <v>367</v>
      </c>
    </row>
    <row r="6" spans="1:2" ht="15.5">
      <c r="A6" s="156">
        <v>2</v>
      </c>
      <c r="B6" s="139" t="s">
        <v>368</v>
      </c>
    </row>
    <row r="7" spans="1:2" ht="15.5">
      <c r="A7" s="156">
        <v>3</v>
      </c>
      <c r="B7" s="139" t="s">
        <v>369</v>
      </c>
    </row>
    <row r="8" spans="1:2" ht="15.5">
      <c r="A8" s="156">
        <v>4</v>
      </c>
      <c r="B8" s="139" t="s">
        <v>370</v>
      </c>
    </row>
    <row r="9" spans="1:2" ht="15.5">
      <c r="A9" s="156">
        <v>5</v>
      </c>
      <c r="B9" s="139" t="s">
        <v>371</v>
      </c>
    </row>
    <row r="10" spans="1:2" ht="15.5">
      <c r="A10" s="156">
        <v>6</v>
      </c>
      <c r="B10" s="139" t="s">
        <v>372</v>
      </c>
    </row>
    <row r="11" spans="1:2" ht="15.5">
      <c r="A11" s="156">
        <v>7</v>
      </c>
      <c r="B11" s="139" t="s">
        <v>373</v>
      </c>
    </row>
    <row r="12" spans="1:2" ht="15.5">
      <c r="A12" s="156">
        <v>8</v>
      </c>
      <c r="B12" s="139" t="s">
        <v>374</v>
      </c>
    </row>
    <row r="13" spans="1:2" ht="15.5">
      <c r="A13" s="156">
        <v>9</v>
      </c>
      <c r="B13" s="139" t="s">
        <v>375</v>
      </c>
    </row>
    <row r="14" spans="1:2" ht="15.5">
      <c r="A14" s="156">
        <v>10</v>
      </c>
      <c r="B14" s="140" t="s">
        <v>376</v>
      </c>
    </row>
    <row r="15" spans="1:2" ht="15.5">
      <c r="A15" s="156">
        <v>11</v>
      </c>
      <c r="B15" s="140" t="s">
        <v>377</v>
      </c>
    </row>
    <row r="16" spans="1:2" ht="15.5">
      <c r="A16" s="156">
        <v>12</v>
      </c>
      <c r="B16" s="140" t="s">
        <v>378</v>
      </c>
    </row>
    <row r="17" spans="1:2" ht="15.5">
      <c r="A17" s="156">
        <v>13</v>
      </c>
      <c r="B17" s="140" t="s">
        <v>557</v>
      </c>
    </row>
    <row r="18" spans="1:2" ht="15.5">
      <c r="A18" s="156">
        <v>14</v>
      </c>
      <c r="B18" s="140" t="s">
        <v>379</v>
      </c>
    </row>
    <row r="19" spans="1:2" ht="15.5">
      <c r="A19" s="156">
        <v>15</v>
      </c>
      <c r="B19" s="140" t="s">
        <v>380</v>
      </c>
    </row>
    <row r="20" spans="1:2" ht="15.5">
      <c r="A20" s="156">
        <v>16</v>
      </c>
      <c r="B20" s="140" t="s">
        <v>558</v>
      </c>
    </row>
    <row r="21" spans="1:2" ht="15.5">
      <c r="A21" s="156">
        <v>17</v>
      </c>
      <c r="B21" s="140" t="s">
        <v>381</v>
      </c>
    </row>
    <row r="22" spans="1:2" ht="15.5">
      <c r="A22" s="156">
        <v>18</v>
      </c>
      <c r="B22" s="140" t="s">
        <v>382</v>
      </c>
    </row>
    <row r="23" spans="1:2" ht="15.5">
      <c r="A23" s="156">
        <v>19</v>
      </c>
      <c r="B23" s="140" t="s">
        <v>559</v>
      </c>
    </row>
    <row r="24" spans="1:2" ht="15.5">
      <c r="A24" s="156">
        <v>20</v>
      </c>
      <c r="B24" s="140" t="s">
        <v>383</v>
      </c>
    </row>
    <row r="25" spans="1:2" ht="15.5">
      <c r="A25" s="156">
        <v>21</v>
      </c>
      <c r="B25" s="141" t="s">
        <v>384</v>
      </c>
    </row>
    <row r="26" spans="1:2" ht="15.5">
      <c r="A26" s="156">
        <v>22</v>
      </c>
      <c r="B26" s="141" t="s">
        <v>385</v>
      </c>
    </row>
    <row r="27" spans="1:2" ht="15.5">
      <c r="A27" s="156">
        <v>23</v>
      </c>
      <c r="B27" s="141" t="s">
        <v>386</v>
      </c>
    </row>
    <row r="28" spans="1:2" ht="15.5">
      <c r="A28" s="156">
        <v>24</v>
      </c>
      <c r="B28" s="141" t="s">
        <v>387</v>
      </c>
    </row>
    <row r="29" spans="1:2" ht="15.5">
      <c r="A29" s="156">
        <v>25</v>
      </c>
      <c r="B29" s="141" t="s">
        <v>388</v>
      </c>
    </row>
    <row r="30" spans="1:2" ht="15.5">
      <c r="A30" s="156">
        <v>26</v>
      </c>
      <c r="B30" s="141" t="s">
        <v>560</v>
      </c>
    </row>
    <row r="31" spans="1:2" ht="15.5">
      <c r="A31" s="156">
        <v>27</v>
      </c>
      <c r="B31" s="141" t="s">
        <v>561</v>
      </c>
    </row>
    <row r="32" spans="1:2" ht="15.5">
      <c r="A32" s="156">
        <v>28</v>
      </c>
      <c r="B32" s="141" t="s">
        <v>562</v>
      </c>
    </row>
    <row r="33" spans="1:2" ht="15.5">
      <c r="A33" s="156">
        <v>29</v>
      </c>
      <c r="B33" s="141" t="s">
        <v>563</v>
      </c>
    </row>
    <row r="34" spans="1:2" ht="15.5">
      <c r="A34" s="156">
        <v>30</v>
      </c>
      <c r="B34" s="141" t="s">
        <v>417</v>
      </c>
    </row>
    <row r="35" spans="1:2" ht="15.5">
      <c r="A35" s="156">
        <v>31</v>
      </c>
      <c r="B35" s="141" t="s">
        <v>564</v>
      </c>
    </row>
    <row r="36" spans="1:2" ht="15.5">
      <c r="A36" s="156">
        <v>32</v>
      </c>
      <c r="B36" s="141" t="s">
        <v>418</v>
      </c>
    </row>
    <row r="37" spans="1:2" ht="15.5">
      <c r="A37" s="156">
        <v>33</v>
      </c>
      <c r="B37" s="141" t="s">
        <v>419</v>
      </c>
    </row>
    <row r="38" spans="1:2" ht="15.5">
      <c r="A38" s="156">
        <v>34</v>
      </c>
      <c r="B38" s="141" t="s">
        <v>421</v>
      </c>
    </row>
    <row r="39" spans="1:2" ht="15.5">
      <c r="A39" s="156">
        <v>35</v>
      </c>
      <c r="B39" s="141" t="s">
        <v>565</v>
      </c>
    </row>
    <row r="40" spans="1:2" ht="15.5">
      <c r="A40" s="156">
        <v>36</v>
      </c>
      <c r="B40" s="141" t="s">
        <v>566</v>
      </c>
    </row>
    <row r="41" spans="1:2" ht="15.5">
      <c r="A41" s="156">
        <v>37</v>
      </c>
      <c r="B41" s="141" t="s">
        <v>567</v>
      </c>
    </row>
    <row r="42" spans="1:2" ht="15.5">
      <c r="A42" s="156">
        <v>38</v>
      </c>
      <c r="B42" s="141"/>
    </row>
    <row r="43" spans="1:2" ht="15.5">
      <c r="A43" s="156">
        <v>39</v>
      </c>
      <c r="B43" s="141"/>
    </row>
    <row r="44" spans="1:2" ht="15.5">
      <c r="A44" s="156">
        <v>40</v>
      </c>
      <c r="B44" s="141"/>
    </row>
    <row r="45" spans="1:2" ht="15.5">
      <c r="A45" s="156">
        <v>41</v>
      </c>
      <c r="B45" s="141"/>
    </row>
    <row r="46" spans="1:2" ht="15.5">
      <c r="A46" s="156">
        <v>42</v>
      </c>
      <c r="B46" s="141"/>
    </row>
    <row r="47" spans="1:2" ht="15.5">
      <c r="A47" s="156">
        <v>43</v>
      </c>
      <c r="B47" s="141"/>
    </row>
    <row r="48" spans="1:2" ht="15.5">
      <c r="A48" s="156">
        <v>44</v>
      </c>
      <c r="B48" s="141"/>
    </row>
    <row r="49" spans="1:2" ht="15.5">
      <c r="A49" s="156">
        <v>45</v>
      </c>
      <c r="B49" s="141"/>
    </row>
    <row r="50" spans="1:2" ht="15.5">
      <c r="A50" s="156">
        <v>46</v>
      </c>
      <c r="B50" s="141"/>
    </row>
  </sheetData>
  <sheetProtection algorithmName="SHA-512" hashValue="ksy+xGDO9Nc6XOmmOJdewBMdydqqAqiQZGgc1utpFZkbbq3HDf5vP//DM3KRibFzsTMUYf6mxBVMz92041trIQ==" saltValue="AaIWRuwMbxYzG+mSQ4gkT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32" activePane="bottomLeft" state="frozen"/>
      <selection pane="bottomLeft" activeCell="A5" sqref="A5"/>
    </sheetView>
  </sheetViews>
  <sheetFormatPr defaultColWidth="9.08984375" defaultRowHeight="14.5"/>
  <cols>
    <col min="1" max="1" width="7" style="135" customWidth="1"/>
    <col min="2" max="2" width="59.08984375" style="40" bestFit="1" customWidth="1"/>
    <col min="3" max="16384" width="9.08984375" style="40"/>
  </cols>
  <sheetData>
    <row r="2" spans="1:2">
      <c r="B2" s="136" t="s">
        <v>556</v>
      </c>
    </row>
    <row r="4" spans="1:2" ht="29">
      <c r="A4" s="137" t="s">
        <v>90</v>
      </c>
      <c r="B4" s="138" t="s">
        <v>324</v>
      </c>
    </row>
    <row r="5" spans="1:2" ht="15.5">
      <c r="A5" s="156">
        <v>1</v>
      </c>
      <c r="B5" s="141" t="s">
        <v>389</v>
      </c>
    </row>
    <row r="6" spans="1:2" ht="15.5">
      <c r="A6" s="156">
        <v>2</v>
      </c>
      <c r="B6" s="141" t="s">
        <v>390</v>
      </c>
    </row>
    <row r="7" spans="1:2" ht="15.5">
      <c r="A7" s="156">
        <v>3</v>
      </c>
      <c r="B7" s="141" t="s">
        <v>391</v>
      </c>
    </row>
    <row r="8" spans="1:2" ht="15.5">
      <c r="A8" s="156">
        <v>4</v>
      </c>
      <c r="B8" s="141" t="s">
        <v>420</v>
      </c>
    </row>
    <row r="9" spans="1:2" ht="15.5">
      <c r="A9" s="156">
        <v>5</v>
      </c>
      <c r="B9" s="141" t="s">
        <v>392</v>
      </c>
    </row>
    <row r="10" spans="1:2" ht="15.5">
      <c r="A10" s="156">
        <v>6</v>
      </c>
      <c r="B10" s="141" t="s">
        <v>393</v>
      </c>
    </row>
    <row r="11" spans="1:2" ht="15.5">
      <c r="A11" s="156">
        <v>7</v>
      </c>
      <c r="B11" s="141" t="s">
        <v>394</v>
      </c>
    </row>
    <row r="12" spans="1:2" ht="15.5">
      <c r="A12" s="156">
        <v>8</v>
      </c>
      <c r="B12" s="141" t="s">
        <v>395</v>
      </c>
    </row>
    <row r="13" spans="1:2" ht="15.5">
      <c r="A13" s="156">
        <v>9</v>
      </c>
      <c r="B13" s="141" t="s">
        <v>396</v>
      </c>
    </row>
    <row r="14" spans="1:2" ht="15.5">
      <c r="A14" s="156">
        <v>10</v>
      </c>
      <c r="B14" s="141" t="s">
        <v>397</v>
      </c>
    </row>
    <row r="15" spans="1:2" ht="15.5">
      <c r="A15" s="156">
        <v>11</v>
      </c>
      <c r="B15" s="141" t="s">
        <v>398</v>
      </c>
    </row>
    <row r="16" spans="1:2" ht="15.5">
      <c r="A16" s="156">
        <v>12</v>
      </c>
      <c r="B16" s="141" t="s">
        <v>399</v>
      </c>
    </row>
    <row r="17" spans="1:2" ht="15.5">
      <c r="A17" s="156">
        <v>13</v>
      </c>
      <c r="B17" s="141" t="s">
        <v>400</v>
      </c>
    </row>
    <row r="18" spans="1:2" ht="15.5">
      <c r="A18" s="156">
        <v>14</v>
      </c>
      <c r="B18" s="141" t="s">
        <v>401</v>
      </c>
    </row>
    <row r="19" spans="1:2" ht="15.5">
      <c r="A19" s="156">
        <v>15</v>
      </c>
      <c r="B19" s="141" t="s">
        <v>402</v>
      </c>
    </row>
    <row r="20" spans="1:2" ht="15.5">
      <c r="A20" s="156">
        <v>16</v>
      </c>
      <c r="B20" s="141" t="s">
        <v>403</v>
      </c>
    </row>
    <row r="21" spans="1:2" ht="15.5">
      <c r="A21" s="156">
        <v>17</v>
      </c>
      <c r="B21" s="141" t="s">
        <v>404</v>
      </c>
    </row>
    <row r="22" spans="1:2" ht="15.5">
      <c r="A22" s="156">
        <v>18</v>
      </c>
      <c r="B22" s="141" t="s">
        <v>405</v>
      </c>
    </row>
    <row r="23" spans="1:2" ht="15.5">
      <c r="A23" s="156">
        <v>19</v>
      </c>
      <c r="B23" s="141" t="s">
        <v>406</v>
      </c>
    </row>
    <row r="24" spans="1:2" ht="15.5">
      <c r="A24" s="156">
        <v>20</v>
      </c>
      <c r="B24" s="141" t="s">
        <v>407</v>
      </c>
    </row>
    <row r="25" spans="1:2" ht="15.5">
      <c r="A25" s="156">
        <v>21</v>
      </c>
      <c r="B25" s="141" t="s">
        <v>408</v>
      </c>
    </row>
    <row r="26" spans="1:2" ht="15.5">
      <c r="A26" s="156">
        <v>22</v>
      </c>
      <c r="B26" s="141" t="s">
        <v>409</v>
      </c>
    </row>
    <row r="27" spans="1:2" ht="15.5">
      <c r="A27" s="156">
        <v>23</v>
      </c>
      <c r="B27" s="141" t="s">
        <v>410</v>
      </c>
    </row>
    <row r="28" spans="1:2" ht="15.5">
      <c r="A28" s="156">
        <v>24</v>
      </c>
      <c r="B28" s="141" t="s">
        <v>411</v>
      </c>
    </row>
    <row r="29" spans="1:2" ht="15.5">
      <c r="A29" s="156">
        <v>25</v>
      </c>
      <c r="B29" s="141" t="s">
        <v>568</v>
      </c>
    </row>
    <row r="30" spans="1:2" ht="15.5">
      <c r="A30" s="156">
        <v>26</v>
      </c>
      <c r="B30" s="141" t="s">
        <v>412</v>
      </c>
    </row>
    <row r="31" spans="1:2" ht="15.5">
      <c r="A31" s="156">
        <v>27</v>
      </c>
      <c r="B31" s="141" t="s">
        <v>413</v>
      </c>
    </row>
    <row r="32" spans="1:2" ht="15.5">
      <c r="A32" s="156">
        <v>28</v>
      </c>
      <c r="B32" s="141" t="s">
        <v>569</v>
      </c>
    </row>
    <row r="33" spans="1:2" ht="15.5">
      <c r="A33" s="156">
        <v>29</v>
      </c>
      <c r="B33" s="141" t="s">
        <v>414</v>
      </c>
    </row>
    <row r="34" spans="1:2" ht="15.5">
      <c r="A34" s="156">
        <v>30</v>
      </c>
      <c r="B34" s="141" t="s">
        <v>415</v>
      </c>
    </row>
    <row r="35" spans="1:2" ht="15.5">
      <c r="A35" s="156">
        <v>31</v>
      </c>
      <c r="B35" s="141" t="s">
        <v>416</v>
      </c>
    </row>
    <row r="36" spans="1:2" ht="15.5">
      <c r="A36" s="156">
        <v>32</v>
      </c>
      <c r="B36" s="141" t="s">
        <v>570</v>
      </c>
    </row>
    <row r="37" spans="1:2" ht="15.5">
      <c r="A37" s="156">
        <v>33</v>
      </c>
      <c r="B37" s="141" t="s">
        <v>571</v>
      </c>
    </row>
    <row r="38" spans="1:2" ht="15.5">
      <c r="A38" s="156">
        <v>34</v>
      </c>
      <c r="B38" s="141" t="s">
        <v>572</v>
      </c>
    </row>
    <row r="39" spans="1:2" ht="15.5">
      <c r="A39" s="156">
        <v>35</v>
      </c>
      <c r="B39" s="141" t="s">
        <v>573</v>
      </c>
    </row>
    <row r="40" spans="1:2" ht="15.5">
      <c r="A40" s="156">
        <v>36</v>
      </c>
      <c r="B40" s="141" t="s">
        <v>574</v>
      </c>
    </row>
    <row r="41" spans="1:2" ht="15.5">
      <c r="A41" s="156">
        <v>37</v>
      </c>
      <c r="B41" s="141" t="s">
        <v>575</v>
      </c>
    </row>
    <row r="42" spans="1:2" ht="15.5">
      <c r="A42" s="156">
        <v>38</v>
      </c>
      <c r="B42" s="141" t="s">
        <v>576</v>
      </c>
    </row>
    <row r="43" spans="1:2" ht="15.5">
      <c r="A43" s="156">
        <v>39</v>
      </c>
      <c r="B43" s="141"/>
    </row>
    <row r="44" spans="1:2" ht="15.5">
      <c r="A44" s="156">
        <v>40</v>
      </c>
      <c r="B44" s="141"/>
    </row>
    <row r="45" spans="1:2" ht="15.5">
      <c r="A45" s="156">
        <v>41</v>
      </c>
      <c r="B45" s="141"/>
    </row>
    <row r="46" spans="1:2" ht="15.5">
      <c r="A46" s="156">
        <v>42</v>
      </c>
      <c r="B46" s="141"/>
    </row>
    <row r="47" spans="1:2" ht="15.5">
      <c r="A47" s="156">
        <v>43</v>
      </c>
      <c r="B47" s="141"/>
    </row>
    <row r="48" spans="1:2" ht="15.5">
      <c r="A48" s="156">
        <v>44</v>
      </c>
      <c r="B48" s="141"/>
    </row>
    <row r="49" spans="1:2" ht="15.5">
      <c r="A49" s="156">
        <v>45</v>
      </c>
      <c r="B49" s="141"/>
    </row>
    <row r="50" spans="1:2">
      <c r="A50" s="156">
        <v>46</v>
      </c>
      <c r="B50" s="142"/>
    </row>
    <row r="51" spans="1:2">
      <c r="A51" s="156">
        <v>47</v>
      </c>
      <c r="B51" s="142"/>
    </row>
    <row r="52" spans="1:2">
      <c r="B52" s="142"/>
    </row>
  </sheetData>
  <sheetProtection algorithmName="SHA-512" hashValue="BDZV0rHCd7P4eP4qbQ39ceZiSTxInDy3Y5HNUYXOS59Qq9hy13OITqJhWYtI5uE55ZwJUAuSeKPRtxNm+oEcqw==" saltValue="Nk1HQdAZzXZg0WBfc8yRS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08984375" defaultRowHeight="14.5"/>
  <cols>
    <col min="1" max="1" width="7" style="135" customWidth="1"/>
    <col min="2" max="2" width="59.08984375" style="40" customWidth="1"/>
    <col min="3" max="16384" width="9.08984375" style="40"/>
  </cols>
  <sheetData>
    <row r="2" spans="1:2">
      <c r="B2" s="136" t="s">
        <v>556</v>
      </c>
    </row>
    <row r="4" spans="1:2" ht="29">
      <c r="A4" s="137" t="s">
        <v>90</v>
      </c>
      <c r="B4" s="138" t="s">
        <v>656</v>
      </c>
    </row>
    <row r="5" spans="1:2" ht="15.5">
      <c r="A5" s="156">
        <v>1</v>
      </c>
      <c r="B5" s="141" t="s">
        <v>658</v>
      </c>
    </row>
    <row r="6" spans="1:2" ht="15.5">
      <c r="A6" s="156">
        <v>2</v>
      </c>
      <c r="B6" s="141" t="s">
        <v>659</v>
      </c>
    </row>
    <row r="7" spans="1:2" ht="15.5">
      <c r="A7" s="156">
        <v>3</v>
      </c>
      <c r="B7" s="141" t="s">
        <v>660</v>
      </c>
    </row>
    <row r="8" spans="1:2" ht="15.5">
      <c r="A8" s="156">
        <v>4</v>
      </c>
      <c r="B8" s="141" t="s">
        <v>661</v>
      </c>
    </row>
    <row r="9" spans="1:2" ht="15.5">
      <c r="A9" s="156">
        <v>5</v>
      </c>
      <c r="B9" s="141" t="s">
        <v>662</v>
      </c>
    </row>
    <row r="10" spans="1:2" ht="15.5">
      <c r="A10" s="156">
        <v>6</v>
      </c>
      <c r="B10" s="141"/>
    </row>
    <row r="11" spans="1:2" ht="15.5">
      <c r="A11" s="156">
        <v>7</v>
      </c>
      <c r="B11" s="141"/>
    </row>
    <row r="12" spans="1:2" ht="15.5">
      <c r="A12" s="156">
        <v>8</v>
      </c>
      <c r="B12" s="141"/>
    </row>
    <row r="13" spans="1:2" ht="15.5">
      <c r="A13" s="156">
        <v>9</v>
      </c>
      <c r="B13" s="141"/>
    </row>
    <row r="14" spans="1:2" ht="15.5">
      <c r="A14" s="156">
        <v>10</v>
      </c>
      <c r="B14" s="141"/>
    </row>
    <row r="15" spans="1:2" ht="15.5">
      <c r="A15" s="156">
        <v>11</v>
      </c>
      <c r="B15" s="141"/>
    </row>
    <row r="16" spans="1:2" ht="15.5">
      <c r="A16" s="156">
        <v>12</v>
      </c>
      <c r="B16" s="141"/>
    </row>
    <row r="17" spans="1:2" ht="15.5">
      <c r="A17" s="156">
        <v>13</v>
      </c>
      <c r="B17" s="141"/>
    </row>
    <row r="18" spans="1:2" ht="15.5">
      <c r="A18" s="156">
        <v>14</v>
      </c>
      <c r="B18" s="141"/>
    </row>
    <row r="19" spans="1:2" ht="15.5">
      <c r="A19" s="156">
        <v>15</v>
      </c>
      <c r="B19" s="141"/>
    </row>
    <row r="20" spans="1:2" ht="15.5">
      <c r="A20" s="156">
        <v>16</v>
      </c>
      <c r="B20" s="141"/>
    </row>
    <row r="21" spans="1:2" ht="15.5">
      <c r="A21" s="156">
        <v>17</v>
      </c>
      <c r="B21" s="141"/>
    </row>
    <row r="22" spans="1:2" ht="15.5">
      <c r="A22" s="156">
        <v>18</v>
      </c>
      <c r="B22" s="141"/>
    </row>
    <row r="23" spans="1:2" ht="15.5">
      <c r="A23" s="156">
        <v>19</v>
      </c>
      <c r="B23" s="141"/>
    </row>
    <row r="24" spans="1:2" ht="15.5">
      <c r="A24" s="156">
        <v>20</v>
      </c>
      <c r="B24" s="141"/>
    </row>
    <row r="25" spans="1:2" ht="15.5">
      <c r="A25" s="156">
        <v>21</v>
      </c>
      <c r="B25" s="141"/>
    </row>
    <row r="26" spans="1:2" ht="15.5">
      <c r="A26" s="156">
        <v>22</v>
      </c>
      <c r="B26" s="141"/>
    </row>
    <row r="27" spans="1:2" ht="15.5">
      <c r="A27" s="156">
        <v>23</v>
      </c>
      <c r="B27" s="141"/>
    </row>
    <row r="28" spans="1:2" ht="15.5">
      <c r="A28" s="156">
        <v>24</v>
      </c>
      <c r="B28" s="141"/>
    </row>
    <row r="29" spans="1:2" ht="15.5">
      <c r="A29" s="156">
        <v>25</v>
      </c>
      <c r="B29" s="141"/>
    </row>
    <row r="30" spans="1:2" ht="15.5">
      <c r="A30" s="156">
        <v>26</v>
      </c>
      <c r="B30" s="141"/>
    </row>
    <row r="31" spans="1:2" ht="15.5">
      <c r="A31" s="156">
        <v>27</v>
      </c>
      <c r="B31" s="141"/>
    </row>
    <row r="32" spans="1:2" ht="15.5">
      <c r="A32" s="156">
        <v>28</v>
      </c>
      <c r="B32" s="141"/>
    </row>
    <row r="33" spans="1:2" ht="15.5">
      <c r="A33" s="156">
        <v>29</v>
      </c>
      <c r="B33" s="141"/>
    </row>
    <row r="34" spans="1:2" ht="15.5">
      <c r="A34" s="156">
        <v>30</v>
      </c>
      <c r="B34" s="141"/>
    </row>
    <row r="35" spans="1:2" ht="15.5">
      <c r="A35" s="156">
        <v>31</v>
      </c>
      <c r="B35" s="141"/>
    </row>
    <row r="36" spans="1:2" ht="15.5">
      <c r="A36" s="156">
        <v>32</v>
      </c>
      <c r="B36" s="141"/>
    </row>
    <row r="37" spans="1:2" ht="15.5">
      <c r="A37" s="156">
        <v>33</v>
      </c>
      <c r="B37" s="141"/>
    </row>
    <row r="38" spans="1:2" ht="15.5">
      <c r="A38" s="156">
        <v>34</v>
      </c>
      <c r="B38" s="141"/>
    </row>
    <row r="39" spans="1:2" ht="15.5">
      <c r="A39" s="156">
        <v>35</v>
      </c>
      <c r="B39" s="141"/>
    </row>
    <row r="40" spans="1:2" ht="15.5">
      <c r="A40" s="156">
        <v>36</v>
      </c>
      <c r="B40" s="141"/>
    </row>
    <row r="41" spans="1:2" ht="15.5">
      <c r="A41" s="156">
        <v>37</v>
      </c>
      <c r="B41" s="141"/>
    </row>
    <row r="42" spans="1:2" ht="15.5">
      <c r="A42" s="156">
        <v>38</v>
      </c>
      <c r="B42" s="141"/>
    </row>
    <row r="43" spans="1:2" ht="15.5">
      <c r="A43" s="156">
        <v>39</v>
      </c>
      <c r="B43" s="141"/>
    </row>
    <row r="44" spans="1:2" ht="15.5">
      <c r="A44" s="156">
        <v>40</v>
      </c>
      <c r="B44" s="141"/>
    </row>
    <row r="45" spans="1:2" ht="15.5">
      <c r="A45" s="156">
        <v>41</v>
      </c>
      <c r="B45" s="141"/>
    </row>
    <row r="46" spans="1:2" ht="15.5">
      <c r="A46" s="156">
        <v>42</v>
      </c>
      <c r="B46" s="141"/>
    </row>
    <row r="47" spans="1:2" ht="15.5">
      <c r="A47" s="156">
        <v>43</v>
      </c>
      <c r="B47" s="141"/>
    </row>
    <row r="48" spans="1:2" ht="15.5">
      <c r="A48" s="156">
        <v>44</v>
      </c>
      <c r="B48" s="141"/>
    </row>
    <row r="49" spans="1:2" ht="15.5">
      <c r="A49" s="156">
        <v>45</v>
      </c>
      <c r="B49" s="141"/>
    </row>
    <row r="50" spans="1:2">
      <c r="A50" s="156">
        <v>46</v>
      </c>
      <c r="B50" s="142"/>
    </row>
    <row r="51" spans="1:2">
      <c r="A51" s="156">
        <v>47</v>
      </c>
      <c r="B51" s="142"/>
    </row>
    <row r="52" spans="1:2">
      <c r="B52" s="142"/>
    </row>
  </sheetData>
  <sheetProtection algorithmName="SHA-512" hashValue="FCauOzghfQ8lK0ChnybB2H4YBNoNmclK/EZ12mQ/tnJNBt32m3mvoPxysE/QAr5SVjMKTV/MmMor4M17qxKLYg==" saltValue="3snqAJjKc6MzIXReFLPwyQ=="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5"/>
  <cols>
    <col min="1" max="1" width="4.90625" style="9" bestFit="1" customWidth="1"/>
    <col min="2" max="2" width="28.90625" style="34" bestFit="1" customWidth="1"/>
    <col min="3" max="3" width="36.54296875" style="9" customWidth="1"/>
    <col min="4" max="8" width="9.08984375" customWidth="1"/>
  </cols>
  <sheetData>
    <row r="1" spans="1:3" s="1" customFormat="1" ht="29">
      <c r="A1" s="137" t="s">
        <v>90</v>
      </c>
      <c r="B1" s="333" t="s">
        <v>91</v>
      </c>
      <c r="C1" s="137" t="s">
        <v>577</v>
      </c>
    </row>
    <row r="2" spans="1:3" s="1" customFormat="1" ht="15" customHeight="1">
      <c r="A2" s="334">
        <v>1</v>
      </c>
      <c r="B2" s="335" t="s">
        <v>340</v>
      </c>
      <c r="C2" s="336" t="s">
        <v>578</v>
      </c>
    </row>
    <row r="3" spans="1:3" ht="15" customHeight="1">
      <c r="A3" s="334">
        <v>2</v>
      </c>
      <c r="B3" s="335" t="s">
        <v>339</v>
      </c>
      <c r="C3" s="336" t="s">
        <v>579</v>
      </c>
    </row>
    <row r="4" spans="1:3" ht="15" customHeight="1">
      <c r="A4" s="334">
        <v>3</v>
      </c>
      <c r="B4" s="335" t="s">
        <v>92</v>
      </c>
      <c r="C4" s="336" t="s">
        <v>580</v>
      </c>
    </row>
    <row r="5" spans="1:3" ht="15" customHeight="1">
      <c r="A5" s="334">
        <v>4</v>
      </c>
      <c r="B5" s="335" t="s">
        <v>581</v>
      </c>
      <c r="C5" s="337" t="s">
        <v>582</v>
      </c>
    </row>
    <row r="6" spans="1:3" ht="15" customHeight="1">
      <c r="A6" s="334">
        <v>5</v>
      </c>
      <c r="B6" s="335" t="s">
        <v>95</v>
      </c>
      <c r="C6" s="337" t="s">
        <v>583</v>
      </c>
    </row>
    <row r="7" spans="1:3" ht="15" customHeight="1">
      <c r="A7" s="334">
        <v>6</v>
      </c>
      <c r="B7" s="335" t="s">
        <v>341</v>
      </c>
      <c r="C7" s="336" t="s">
        <v>584</v>
      </c>
    </row>
    <row r="8" spans="1:3" ht="15" customHeight="1">
      <c r="A8" s="334">
        <v>7</v>
      </c>
      <c r="B8" s="335" t="s">
        <v>585</v>
      </c>
      <c r="C8" s="336" t="s">
        <v>586</v>
      </c>
    </row>
    <row r="9" spans="1:3" ht="15" customHeight="1">
      <c r="A9" s="334">
        <v>8</v>
      </c>
      <c r="B9" s="335" t="s">
        <v>94</v>
      </c>
      <c r="C9" s="337" t="s">
        <v>587</v>
      </c>
    </row>
    <row r="10" spans="1:3" ht="15" customHeight="1">
      <c r="A10" s="334">
        <v>9</v>
      </c>
      <c r="B10" s="335" t="s">
        <v>342</v>
      </c>
      <c r="C10" s="337" t="s">
        <v>588</v>
      </c>
    </row>
    <row r="11" spans="1:3" ht="15" customHeight="1">
      <c r="A11" s="334">
        <v>10</v>
      </c>
      <c r="B11" s="335" t="s">
        <v>589</v>
      </c>
      <c r="C11" s="337" t="s">
        <v>590</v>
      </c>
    </row>
    <row r="12" spans="1:3" ht="15" customHeight="1">
      <c r="A12" s="334">
        <v>11</v>
      </c>
      <c r="B12" s="335" t="s">
        <v>93</v>
      </c>
      <c r="C12" s="337" t="s">
        <v>591</v>
      </c>
    </row>
    <row r="13" spans="1:3" ht="15" customHeight="1">
      <c r="A13" s="334">
        <v>12</v>
      </c>
      <c r="B13" s="335" t="s">
        <v>343</v>
      </c>
      <c r="C13" s="336" t="s">
        <v>592</v>
      </c>
    </row>
    <row r="14" spans="1:3" ht="15" customHeight="1">
      <c r="A14" s="334">
        <v>13</v>
      </c>
      <c r="B14" s="335" t="s">
        <v>344</v>
      </c>
      <c r="C14" s="337" t="s">
        <v>593</v>
      </c>
    </row>
    <row r="15" spans="1:3" ht="15" customHeight="1">
      <c r="A15" s="334">
        <v>14</v>
      </c>
      <c r="B15" s="335" t="s">
        <v>345</v>
      </c>
      <c r="C15" s="336" t="s">
        <v>594</v>
      </c>
    </row>
    <row r="16" spans="1:3" ht="15" customHeight="1">
      <c r="A16" s="334">
        <v>15</v>
      </c>
      <c r="B16" s="335" t="s">
        <v>346</v>
      </c>
      <c r="C16" s="336" t="s">
        <v>595</v>
      </c>
    </row>
    <row r="17" spans="1:3" ht="15" customHeight="1">
      <c r="A17" s="334">
        <v>16</v>
      </c>
      <c r="B17" s="335" t="s">
        <v>347</v>
      </c>
      <c r="C17" s="336" t="s">
        <v>596</v>
      </c>
    </row>
    <row r="18" spans="1:3" ht="15" customHeight="1">
      <c r="A18" s="334">
        <v>17</v>
      </c>
      <c r="B18" s="335" t="s">
        <v>348</v>
      </c>
      <c r="C18" s="336" t="s">
        <v>597</v>
      </c>
    </row>
    <row r="19" spans="1:3" ht="15" customHeight="1">
      <c r="A19" s="334">
        <v>18</v>
      </c>
      <c r="B19" s="335" t="s">
        <v>349</v>
      </c>
      <c r="C19" s="336" t="s">
        <v>598</v>
      </c>
    </row>
    <row r="20" spans="1:3" ht="15" customHeight="1">
      <c r="A20" s="334">
        <v>19</v>
      </c>
      <c r="B20" s="335" t="s">
        <v>350</v>
      </c>
      <c r="C20" s="336" t="s">
        <v>599</v>
      </c>
    </row>
    <row r="21" spans="1:3" ht="15" customHeight="1">
      <c r="A21" s="334">
        <v>20</v>
      </c>
      <c r="B21" s="335" t="s">
        <v>351</v>
      </c>
      <c r="C21" s="336" t="s">
        <v>600</v>
      </c>
    </row>
    <row r="22" spans="1:3" ht="15" customHeight="1">
      <c r="A22" s="334">
        <v>21</v>
      </c>
      <c r="B22" s="335" t="s">
        <v>352</v>
      </c>
      <c r="C22" s="336" t="s">
        <v>601</v>
      </c>
    </row>
    <row r="23" spans="1:3" ht="15" customHeight="1">
      <c r="A23" s="334">
        <v>22</v>
      </c>
      <c r="B23" s="335" t="s">
        <v>353</v>
      </c>
      <c r="C23" s="336" t="s">
        <v>602</v>
      </c>
    </row>
    <row r="24" spans="1:3" ht="15" customHeight="1">
      <c r="A24" s="334">
        <v>23</v>
      </c>
      <c r="B24" s="335" t="s">
        <v>354</v>
      </c>
      <c r="C24" s="336" t="s">
        <v>603</v>
      </c>
    </row>
    <row r="25" spans="1:3" ht="15" customHeight="1">
      <c r="A25" s="334">
        <v>24</v>
      </c>
      <c r="B25" s="335" t="s">
        <v>355</v>
      </c>
      <c r="C25" s="336" t="s">
        <v>604</v>
      </c>
    </row>
    <row r="26" spans="1:3" ht="15" customHeight="1">
      <c r="A26" s="334">
        <v>25</v>
      </c>
      <c r="B26" s="335" t="s">
        <v>356</v>
      </c>
      <c r="C26" s="336" t="s">
        <v>605</v>
      </c>
    </row>
    <row r="27" spans="1:3" ht="15" customHeight="1">
      <c r="A27" s="334">
        <v>26</v>
      </c>
      <c r="B27" s="335" t="s">
        <v>89</v>
      </c>
      <c r="C27" s="335" t="s">
        <v>606</v>
      </c>
    </row>
    <row r="28" spans="1:3" ht="15" customHeight="1">
      <c r="A28" s="334">
        <v>27</v>
      </c>
      <c r="B28" s="335" t="s">
        <v>357</v>
      </c>
      <c r="C28" s="336" t="s">
        <v>607</v>
      </c>
    </row>
    <row r="29" spans="1:3" ht="15" customHeight="1">
      <c r="A29" s="334">
        <v>28</v>
      </c>
      <c r="B29" s="335" t="s">
        <v>358</v>
      </c>
      <c r="C29" s="336" t="s">
        <v>608</v>
      </c>
    </row>
    <row r="30" spans="1:3" ht="15" customHeight="1">
      <c r="A30" s="334">
        <v>29</v>
      </c>
      <c r="B30" s="335" t="s">
        <v>359</v>
      </c>
      <c r="C30" s="337" t="s">
        <v>609</v>
      </c>
    </row>
    <row r="31" spans="1:3" ht="15" customHeight="1">
      <c r="A31" s="334">
        <v>30</v>
      </c>
      <c r="B31" s="335" t="s">
        <v>360</v>
      </c>
      <c r="C31" s="336" t="s">
        <v>610</v>
      </c>
    </row>
    <row r="32" spans="1:3" ht="15" customHeight="1">
      <c r="A32" s="334">
        <v>31</v>
      </c>
      <c r="B32" s="335" t="s">
        <v>361</v>
      </c>
      <c r="C32" s="336" t="s">
        <v>611</v>
      </c>
    </row>
    <row r="33" spans="1:3" ht="15" customHeight="1">
      <c r="A33" s="334">
        <v>32</v>
      </c>
      <c r="B33" s="335" t="s">
        <v>362</v>
      </c>
      <c r="C33" s="335" t="s">
        <v>606</v>
      </c>
    </row>
    <row r="34" spans="1:3" ht="15" customHeight="1">
      <c r="A34" s="334">
        <v>33</v>
      </c>
      <c r="B34" s="335" t="s">
        <v>363</v>
      </c>
      <c r="C34" s="336" t="s">
        <v>612</v>
      </c>
    </row>
    <row r="35" spans="1:3" ht="15" customHeight="1">
      <c r="A35" s="334">
        <v>34</v>
      </c>
      <c r="B35" s="335" t="s">
        <v>364</v>
      </c>
      <c r="C35" s="336" t="s">
        <v>613</v>
      </c>
    </row>
    <row r="36" spans="1:3" ht="15" customHeight="1">
      <c r="A36" s="334">
        <v>35</v>
      </c>
      <c r="B36" s="335" t="s">
        <v>365</v>
      </c>
      <c r="C36" s="336" t="s">
        <v>614</v>
      </c>
    </row>
    <row r="37" spans="1:3" ht="15" customHeight="1">
      <c r="A37" s="334">
        <v>36</v>
      </c>
      <c r="B37" s="338" t="s">
        <v>366</v>
      </c>
      <c r="C37" s="337" t="s">
        <v>615</v>
      </c>
    </row>
    <row r="38" spans="1:3" ht="15" customHeight="1">
      <c r="A38" s="339">
        <v>37</v>
      </c>
      <c r="B38" s="338" t="s">
        <v>616</v>
      </c>
      <c r="C38" s="336" t="s">
        <v>617</v>
      </c>
    </row>
    <row r="39" spans="1:3" ht="15" customHeight="1">
      <c r="A39" s="339">
        <v>38</v>
      </c>
      <c r="B39" s="338" t="s">
        <v>618</v>
      </c>
      <c r="C39" s="336" t="s">
        <v>619</v>
      </c>
    </row>
    <row r="40" spans="1:3" ht="15" customHeight="1">
      <c r="A40" s="339">
        <v>39</v>
      </c>
      <c r="B40" s="338" t="s">
        <v>620</v>
      </c>
      <c r="C40" s="336" t="s">
        <v>621</v>
      </c>
    </row>
    <row r="41" spans="1:3" ht="15" customHeight="1">
      <c r="A41" s="339">
        <v>40</v>
      </c>
      <c r="B41" s="338" t="s">
        <v>622</v>
      </c>
      <c r="C41" s="336" t="s">
        <v>623</v>
      </c>
    </row>
    <row r="42" spans="1:3" ht="15" customHeight="1">
      <c r="A42" s="339">
        <v>41</v>
      </c>
      <c r="B42" s="338" t="s">
        <v>624</v>
      </c>
      <c r="C42" s="336" t="s">
        <v>625</v>
      </c>
    </row>
    <row r="43" spans="1:3" ht="15" customHeight="1">
      <c r="A43" s="339">
        <v>42</v>
      </c>
      <c r="B43" s="338" t="s">
        <v>626</v>
      </c>
      <c r="C43" s="336" t="s">
        <v>627</v>
      </c>
    </row>
    <row r="44" spans="1:3" ht="15" customHeight="1">
      <c r="A44" s="339">
        <v>43</v>
      </c>
      <c r="B44" s="338" t="s">
        <v>628</v>
      </c>
      <c r="C44" s="336" t="s">
        <v>629</v>
      </c>
    </row>
    <row r="45" spans="1:3" ht="15" customHeight="1">
      <c r="A45" s="339">
        <v>44</v>
      </c>
      <c r="B45" s="338" t="s">
        <v>630</v>
      </c>
      <c r="C45" s="336" t="s">
        <v>631</v>
      </c>
    </row>
    <row r="46" spans="1:3" ht="15" customHeight="1">
      <c r="A46" s="339">
        <v>45</v>
      </c>
      <c r="B46" s="338" t="s">
        <v>632</v>
      </c>
      <c r="C46" s="336" t="s">
        <v>633</v>
      </c>
    </row>
    <row r="47" spans="1:3" ht="15" customHeight="1">
      <c r="A47" s="339">
        <v>46</v>
      </c>
      <c r="B47" s="338" t="s">
        <v>634</v>
      </c>
      <c r="C47" s="336" t="s">
        <v>635</v>
      </c>
    </row>
    <row r="48" spans="1:3" ht="15" customHeight="1">
      <c r="A48" s="339">
        <v>47</v>
      </c>
      <c r="B48" s="338" t="s">
        <v>636</v>
      </c>
      <c r="C48" s="336" t="s">
        <v>637</v>
      </c>
    </row>
    <row r="49" spans="1:11" ht="15" customHeight="1">
      <c r="A49" s="339">
        <v>48</v>
      </c>
      <c r="B49" s="338" t="s">
        <v>638</v>
      </c>
      <c r="C49" s="336" t="s">
        <v>639</v>
      </c>
    </row>
    <row r="50" spans="1:11" ht="15" customHeight="1">
      <c r="A50" s="339">
        <v>49</v>
      </c>
      <c r="B50" s="338" t="s">
        <v>640</v>
      </c>
      <c r="C50" s="336" t="s">
        <v>641</v>
      </c>
    </row>
    <row r="51" spans="1:11" ht="15" customHeight="1">
      <c r="A51" s="339">
        <v>50</v>
      </c>
      <c r="B51" s="338" t="s">
        <v>642</v>
      </c>
      <c r="C51" s="336" t="s">
        <v>643</v>
      </c>
    </row>
    <row r="52" spans="1:11" ht="15" customHeight="1">
      <c r="A52" s="339">
        <v>51</v>
      </c>
      <c r="B52" s="338" t="s">
        <v>644</v>
      </c>
      <c r="C52" s="336" t="s">
        <v>645</v>
      </c>
    </row>
    <row r="53" spans="1:11" ht="15" customHeight="1">
      <c r="A53" s="339">
        <v>52</v>
      </c>
      <c r="B53" s="338" t="s">
        <v>646</v>
      </c>
      <c r="C53" s="336" t="s">
        <v>647</v>
      </c>
    </row>
    <row r="54" spans="1:11" ht="15" customHeight="1">
      <c r="A54" s="339">
        <v>53</v>
      </c>
      <c r="B54" s="40" t="s">
        <v>648</v>
      </c>
      <c r="C54" s="336" t="s">
        <v>649</v>
      </c>
    </row>
    <row r="55" spans="1:11" ht="15" customHeight="1">
      <c r="A55" s="339">
        <v>54</v>
      </c>
      <c r="B55" s="340" t="s">
        <v>1022</v>
      </c>
      <c r="C55" s="341"/>
      <c r="E55" s="627" t="s">
        <v>331</v>
      </c>
      <c r="F55" s="627"/>
      <c r="G55" s="627"/>
      <c r="H55" s="627"/>
      <c r="I55" s="627"/>
      <c r="J55" s="627"/>
      <c r="K55" s="627"/>
    </row>
    <row r="56" spans="1:11" ht="15" customHeight="1">
      <c r="A56" s="339">
        <v>55</v>
      </c>
      <c r="B56" s="340" t="s">
        <v>1021</v>
      </c>
      <c r="C56" s="341"/>
    </row>
  </sheetData>
  <sheetProtection algorithmName="SHA-512" hashValue="6ghKOcbvlNDQbK9H/eEsmaWt/OMZIOa61jLZxibb6g5op3D5CzTZsCF4IMjgf1Pu/T5LGMgehlvBfzSYlPtBAg==" saltValue="ltmLm0OebcmmE4gqKlriVw==" spinCount="100000" sheet="1" objects="1" scenarios="1" formatCells="0" formatRows="0" insertRows="0"/>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3"/>
  <sheetViews>
    <sheetView workbookViewId="0">
      <selection activeCell="A8" sqref="A8"/>
    </sheetView>
  </sheetViews>
  <sheetFormatPr defaultRowHeight="14.5"/>
  <cols>
    <col min="3" max="3" width="9.54296875" style="2" bestFit="1" customWidth="1"/>
  </cols>
  <sheetData>
    <row r="1" spans="1:4" s="35" customFormat="1">
      <c r="A1" s="628" t="s">
        <v>60</v>
      </c>
      <c r="B1" s="629"/>
      <c r="C1" s="630"/>
    </row>
    <row r="2" spans="1:4" s="35" customFormat="1">
      <c r="A2" s="36" t="s">
        <v>2</v>
      </c>
      <c r="B2" s="36" t="s">
        <v>59</v>
      </c>
      <c r="C2" s="36" t="s">
        <v>35</v>
      </c>
    </row>
    <row r="3" spans="1:4" s="35" customFormat="1">
      <c r="A3" s="412">
        <v>2021</v>
      </c>
      <c r="B3" s="3">
        <v>1</v>
      </c>
      <c r="C3" s="417">
        <v>4.9203999999999999</v>
      </c>
    </row>
    <row r="4" spans="1:4" s="35" customFormat="1">
      <c r="A4" s="412">
        <v>2020</v>
      </c>
      <c r="B4" s="3">
        <v>1</v>
      </c>
      <c r="C4" s="417">
        <v>4.8246000000000002</v>
      </c>
    </row>
    <row r="5" spans="1:4" s="35" customFormat="1">
      <c r="A5" s="412">
        <v>2019</v>
      </c>
      <c r="B5" s="3">
        <v>1</v>
      </c>
      <c r="C5" s="417">
        <v>4.7451999999999996</v>
      </c>
    </row>
    <row r="6" spans="1:4" s="35" customFormat="1">
      <c r="A6" s="412">
        <v>2018</v>
      </c>
      <c r="B6" s="3">
        <v>1</v>
      </c>
      <c r="C6" s="417">
        <v>4.6535000000000002</v>
      </c>
    </row>
    <row r="7" spans="1:4" s="35" customFormat="1">
      <c r="A7" s="412">
        <v>2017</v>
      </c>
      <c r="B7" s="3">
        <v>1</v>
      </c>
      <c r="C7" s="417">
        <v>4.5681000000000003</v>
      </c>
    </row>
    <row r="8" spans="1:4">
      <c r="A8" s="3">
        <v>2016</v>
      </c>
      <c r="B8" s="3">
        <v>1</v>
      </c>
      <c r="C8" s="15">
        <v>4.4908000000000001</v>
      </c>
    </row>
    <row r="9" spans="1:4">
      <c r="A9" s="3">
        <v>2015</v>
      </c>
      <c r="B9" s="3">
        <v>1</v>
      </c>
      <c r="C9" s="15">
        <v>4.4450000000000003</v>
      </c>
    </row>
    <row r="10" spans="1:4">
      <c r="A10" s="3">
        <v>2014</v>
      </c>
      <c r="B10" s="3">
        <v>1</v>
      </c>
      <c r="C10" s="15">
        <v>4.4446000000000003</v>
      </c>
      <c r="D10" s="2"/>
    </row>
    <row r="11" spans="1:4">
      <c r="A11" s="3">
        <v>2013</v>
      </c>
      <c r="B11" s="3">
        <v>1</v>
      </c>
      <c r="C11" s="15">
        <v>4.4189999999999996</v>
      </c>
      <c r="D11" s="2"/>
    </row>
    <row r="12" spans="1:4">
      <c r="A12" s="3">
        <v>2012</v>
      </c>
      <c r="B12" s="3">
        <v>1</v>
      </c>
      <c r="C12" s="15">
        <v>4.4560000000000004</v>
      </c>
    </row>
    <row r="13" spans="1:4">
      <c r="A13" s="3">
        <v>2011</v>
      </c>
      <c r="B13" s="3">
        <v>1</v>
      </c>
      <c r="C13" s="15">
        <v>4.2378999999999998</v>
      </c>
    </row>
    <row r="14" spans="1:4">
      <c r="A14" s="3">
        <v>2010</v>
      </c>
      <c r="B14" s="3">
        <v>1</v>
      </c>
      <c r="C14" s="15">
        <v>4.2099000000000002</v>
      </c>
    </row>
    <row r="15" spans="1:4">
      <c r="A15" s="3">
        <v>2009</v>
      </c>
      <c r="B15" s="3">
        <v>1</v>
      </c>
      <c r="C15" s="15">
        <v>4.1307</v>
      </c>
    </row>
    <row r="16" spans="1:4">
      <c r="A16" s="3">
        <v>2008</v>
      </c>
      <c r="B16" s="3">
        <v>1</v>
      </c>
      <c r="C16" s="15">
        <v>3.6827000000000001</v>
      </c>
    </row>
    <row r="17" spans="1:3">
      <c r="A17" s="3">
        <v>2007</v>
      </c>
      <c r="B17" s="3">
        <v>1</v>
      </c>
      <c r="C17" s="15">
        <v>3.3372999999999999</v>
      </c>
    </row>
    <row r="18" spans="1:3">
      <c r="A18" s="3">
        <v>2006</v>
      </c>
      <c r="B18" s="3">
        <v>1</v>
      </c>
      <c r="C18" s="15">
        <v>3.5245000000000002</v>
      </c>
    </row>
    <row r="19" spans="1:3">
      <c r="A19" s="3">
        <v>2005</v>
      </c>
      <c r="B19" s="3">
        <v>1</v>
      </c>
      <c r="C19" s="15">
        <v>3.6234000000000002</v>
      </c>
    </row>
    <row r="20" spans="1:3">
      <c r="A20" s="3">
        <v>2004</v>
      </c>
      <c r="B20" s="3">
        <v>1</v>
      </c>
      <c r="C20" s="15">
        <v>4.0532000000000004</v>
      </c>
    </row>
    <row r="21" spans="1:3">
      <c r="A21" s="3">
        <v>2003</v>
      </c>
      <c r="B21" s="3">
        <v>1</v>
      </c>
      <c r="C21" s="15">
        <v>3.7555000000000001</v>
      </c>
    </row>
    <row r="22" spans="1:3">
      <c r="A22" s="3">
        <v>2002</v>
      </c>
      <c r="B22" s="3">
        <v>1</v>
      </c>
      <c r="C22" s="15">
        <v>3.1255000000000002</v>
      </c>
    </row>
    <row r="23" spans="1:3">
      <c r="A23" s="3">
        <v>2001</v>
      </c>
      <c r="B23" s="3">
        <v>1</v>
      </c>
      <c r="C23" s="15">
        <v>2.6027</v>
      </c>
    </row>
    <row r="24" spans="1:3">
      <c r="A24" s="3">
        <v>2000</v>
      </c>
      <c r="B24" s="3">
        <v>1</v>
      </c>
      <c r="C24" s="15">
        <v>1.9956</v>
      </c>
    </row>
    <row r="25" spans="1:3">
      <c r="A25" s="3">
        <v>1999</v>
      </c>
      <c r="B25" s="3">
        <v>1</v>
      </c>
      <c r="C25" s="15">
        <v>1.6295999999999999</v>
      </c>
    </row>
    <row r="26" spans="1:3">
      <c r="A26" s="14">
        <v>1998</v>
      </c>
      <c r="B26" s="14">
        <v>1</v>
      </c>
      <c r="C26" s="417">
        <v>0.99892499999999995</v>
      </c>
    </row>
    <row r="27" spans="1:3">
      <c r="A27" s="14">
        <v>1997</v>
      </c>
      <c r="B27" s="14">
        <v>1</v>
      </c>
      <c r="C27" s="15">
        <v>0.80909200000000003</v>
      </c>
    </row>
    <row r="28" spans="1:3">
      <c r="A28" s="14">
        <v>1996</v>
      </c>
      <c r="B28" s="14">
        <v>1</v>
      </c>
      <c r="C28" s="15">
        <v>0.38629000000000002</v>
      </c>
    </row>
    <row r="29" spans="1:3">
      <c r="A29" s="14">
        <v>1995</v>
      </c>
      <c r="B29" s="14">
        <v>1</v>
      </c>
      <c r="C29" s="15">
        <v>0.26295099999999999</v>
      </c>
    </row>
    <row r="30" spans="1:3">
      <c r="A30" s="14">
        <v>1994</v>
      </c>
      <c r="B30" s="14">
        <v>1</v>
      </c>
      <c r="C30" s="15">
        <v>0.196714</v>
      </c>
    </row>
    <row r="31" spans="1:3">
      <c r="A31" s="14">
        <v>1993</v>
      </c>
      <c r="B31" s="14">
        <v>1</v>
      </c>
      <c r="C31" s="15">
        <v>8.8459999999999997E-2</v>
      </c>
    </row>
    <row r="32" spans="1:3">
      <c r="A32" s="14">
        <v>1992</v>
      </c>
      <c r="B32" s="14">
        <v>1</v>
      </c>
      <c r="C32" s="15">
        <v>0.04</v>
      </c>
    </row>
    <row r="33" spans="1:3">
      <c r="A33" s="14">
        <v>1991</v>
      </c>
      <c r="B33" s="14">
        <v>1</v>
      </c>
      <c r="C33" s="15">
        <v>8.7810000000000006E-3</v>
      </c>
    </row>
  </sheetData>
  <sheetProtection algorithmName="SHA-512" hashValue="m1Yaf6ZUPc5/uGl4OQcfV6SK4q+LiVIILugbqCDNRVF96/Kq7wyfqTd37pNyKmTp1pk+lTs/5DXUC0KpmPXiQQ==" saltValue="mWW3CkXAfGDIzvlyHlFBcw==" spinCount="100000" sheet="1" objects="1" scenarios="1" formatCells="0" formatRows="0" insertRows="0"/>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G10" sqref="G10"/>
    </sheetView>
  </sheetViews>
  <sheetFormatPr defaultColWidth="9.08984375" defaultRowHeight="15.5"/>
  <cols>
    <col min="1" max="1" width="5.6328125" style="60" customWidth="1"/>
    <col min="2" max="3" width="35.6328125" style="64" customWidth="1"/>
    <col min="4" max="4" width="23" style="64" customWidth="1"/>
    <col min="5" max="5" width="18.6328125" style="68" customWidth="1"/>
    <col min="6" max="6" width="10.6328125" style="69" customWidth="1"/>
    <col min="7" max="7" width="10.6328125" style="64" customWidth="1"/>
    <col min="8" max="8" width="14.36328125" style="68" customWidth="1"/>
    <col min="9" max="9" width="17.6328125" style="64" customWidth="1"/>
    <col min="10" max="10" width="10.6328125" style="64" hidden="1" customWidth="1"/>
    <col min="11" max="14" width="10.6328125" style="70" hidden="1" customWidth="1"/>
    <col min="15" max="15" width="9.08984375" style="71" hidden="1" customWidth="1"/>
    <col min="16" max="16" width="9.08984375" style="64" hidden="1" customWidth="1"/>
    <col min="17" max="26" width="9.08984375" style="64" customWidth="1"/>
    <col min="27" max="16384" width="9.08984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4" t="s">
        <v>785</v>
      </c>
      <c r="B4" s="554"/>
      <c r="C4" s="554"/>
      <c r="D4" s="554"/>
      <c r="E4" s="554"/>
      <c r="F4" s="554"/>
      <c r="G4" s="554"/>
      <c r="H4" s="554"/>
      <c r="I4" s="554"/>
      <c r="J4" s="226"/>
      <c r="K4" s="226"/>
      <c r="L4" s="226"/>
      <c r="M4" s="226"/>
      <c r="N4" s="64"/>
      <c r="O4" s="291"/>
    </row>
    <row r="5" spans="1:16">
      <c r="A5" s="554" t="s">
        <v>653</v>
      </c>
      <c r="B5" s="554"/>
      <c r="C5" s="554"/>
      <c r="D5" s="554"/>
      <c r="E5" s="554"/>
      <c r="F5" s="554"/>
      <c r="G5" s="554"/>
      <c r="H5" s="554"/>
      <c r="I5" s="554"/>
      <c r="J5" s="226"/>
      <c r="K5" s="226"/>
      <c r="L5" s="226"/>
      <c r="M5" s="226"/>
      <c r="N5" s="64"/>
    </row>
    <row r="6" spans="1:16" ht="13.5" customHeight="1">
      <c r="E6" s="64"/>
      <c r="F6" s="64"/>
      <c r="H6" s="64"/>
      <c r="I6" s="347" t="str">
        <f>CONCATENATE(functie," ",nume_candidat)</f>
        <v>Șef de lucrări Cristina-Maria POVIAN</v>
      </c>
      <c r="J6" s="347" t="str">
        <f>CONCATENATE(functie," ",nume_candidat)</f>
        <v>Șef de lucrări Cristina-Maria POVIAN</v>
      </c>
      <c r="N6" s="64"/>
    </row>
    <row r="7" spans="1:16" ht="18.75" customHeight="1">
      <c r="A7" s="551" t="s">
        <v>338</v>
      </c>
      <c r="B7" s="551" t="s">
        <v>0</v>
      </c>
      <c r="C7" s="551" t="s">
        <v>545</v>
      </c>
      <c r="D7" s="551" t="s">
        <v>16</v>
      </c>
      <c r="E7" s="552" t="s">
        <v>17</v>
      </c>
      <c r="F7" s="557" t="s">
        <v>2</v>
      </c>
      <c r="G7" s="551" t="s">
        <v>18</v>
      </c>
      <c r="H7" s="552" t="s">
        <v>546</v>
      </c>
      <c r="I7" s="551" t="s">
        <v>544</v>
      </c>
      <c r="J7" s="551"/>
      <c r="K7" s="551" t="s">
        <v>4</v>
      </c>
      <c r="L7" s="551"/>
      <c r="M7" s="555" t="s">
        <v>48</v>
      </c>
      <c r="N7" s="556"/>
      <c r="O7" s="558" t="s">
        <v>541</v>
      </c>
      <c r="P7" s="559" t="s">
        <v>551</v>
      </c>
    </row>
    <row r="8" spans="1:16" ht="46.5" customHeight="1">
      <c r="A8" s="551"/>
      <c r="B8" s="551"/>
      <c r="C8" s="551"/>
      <c r="D8" s="551"/>
      <c r="E8" s="553"/>
      <c r="F8" s="557"/>
      <c r="G8" s="551"/>
      <c r="H8" s="55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8"/>
      <c r="P8" s="559"/>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50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c r="A11" s="37">
        <v>2</v>
      </c>
      <c r="B11" s="7"/>
      <c r="C11" s="7"/>
      <c r="D11" s="7"/>
      <c r="E11" s="5"/>
      <c r="F11" s="50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50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24"/>
        <v/>
      </c>
      <c r="J109" s="16" t="str">
        <f t="shared" si="25"/>
        <v/>
      </c>
    </row>
    <row r="110" spans="1:16">
      <c r="A110" s="143">
        <v>101</v>
      </c>
      <c r="B110" s="144"/>
      <c r="C110" s="144"/>
      <c r="D110" s="144"/>
      <c r="E110" s="145"/>
      <c r="F110" s="146"/>
      <c r="G110" s="144"/>
      <c r="H110" s="145"/>
      <c r="I110" s="16" t="str">
        <f t="shared" si="24"/>
        <v/>
      </c>
      <c r="J110" s="16" t="str">
        <f t="shared" si="25"/>
        <v/>
      </c>
    </row>
    <row r="111" spans="1:16">
      <c r="A111" s="143">
        <v>102</v>
      </c>
      <c r="B111" s="144"/>
      <c r="C111" s="144"/>
      <c r="D111" s="144"/>
      <c r="E111" s="145"/>
      <c r="F111" s="146"/>
      <c r="G111" s="144"/>
      <c r="H111" s="145"/>
      <c r="I111" s="16" t="str">
        <f t="shared" si="24"/>
        <v/>
      </c>
      <c r="J111" s="16" t="str">
        <f t="shared" si="25"/>
        <v/>
      </c>
    </row>
    <row r="112" spans="1:16">
      <c r="A112" s="143">
        <v>103</v>
      </c>
      <c r="B112" s="144"/>
      <c r="C112" s="144"/>
      <c r="D112" s="144"/>
      <c r="E112" s="145"/>
      <c r="F112" s="146"/>
      <c r="G112" s="144"/>
      <c r="H112" s="145"/>
      <c r="I112" s="16" t="str">
        <f t="shared" si="24"/>
        <v/>
      </c>
      <c r="J112" s="16" t="str">
        <f t="shared" si="25"/>
        <v/>
      </c>
    </row>
    <row r="113" spans="1:10">
      <c r="A113" s="143">
        <v>104</v>
      </c>
      <c r="B113" s="144"/>
      <c r="C113" s="144"/>
      <c r="D113" s="144"/>
      <c r="E113" s="145"/>
      <c r="F113" s="146"/>
      <c r="G113" s="144"/>
      <c r="H113" s="145"/>
      <c r="I113" s="16" t="str">
        <f t="shared" si="24"/>
        <v/>
      </c>
      <c r="J113" s="16" t="str">
        <f t="shared" si="25"/>
        <v/>
      </c>
    </row>
    <row r="114" spans="1:10">
      <c r="A114" s="143">
        <v>105</v>
      </c>
      <c r="B114" s="144"/>
      <c r="C114" s="144"/>
      <c r="D114" s="144"/>
      <c r="E114" s="145"/>
      <c r="F114" s="146"/>
      <c r="G114" s="144"/>
      <c r="H114" s="145"/>
      <c r="I114" s="16" t="str">
        <f t="shared" si="24"/>
        <v/>
      </c>
      <c r="J114" s="16" t="str">
        <f t="shared" si="25"/>
        <v/>
      </c>
    </row>
    <row r="115" spans="1:10">
      <c r="A115" s="143">
        <v>106</v>
      </c>
      <c r="B115" s="144"/>
      <c r="C115" s="144"/>
      <c r="D115" s="144"/>
      <c r="E115" s="145"/>
      <c r="F115" s="146"/>
      <c r="G115" s="144"/>
      <c r="H115" s="145"/>
      <c r="I115" s="16" t="str">
        <f t="shared" si="24"/>
        <v/>
      </c>
      <c r="J115" s="16" t="str">
        <f t="shared" si="25"/>
        <v/>
      </c>
    </row>
    <row r="116" spans="1:10">
      <c r="A116" s="143">
        <v>107</v>
      </c>
      <c r="B116" s="144"/>
      <c r="C116" s="144"/>
      <c r="D116" s="144"/>
      <c r="E116" s="145"/>
      <c r="F116" s="146"/>
      <c r="G116" s="144"/>
      <c r="H116" s="145"/>
      <c r="I116" s="16" t="str">
        <f t="shared" si="24"/>
        <v/>
      </c>
      <c r="J116" s="16" t="str">
        <f t="shared" si="25"/>
        <v/>
      </c>
    </row>
    <row r="117" spans="1:10">
      <c r="A117" s="143">
        <v>108</v>
      </c>
      <c r="B117" s="144"/>
      <c r="C117" s="144"/>
      <c r="D117" s="144"/>
      <c r="E117" s="145"/>
      <c r="F117" s="146"/>
      <c r="G117" s="144"/>
      <c r="H117" s="145"/>
      <c r="I117" s="16" t="str">
        <f t="shared" si="24"/>
        <v/>
      </c>
      <c r="J117" s="16" t="str">
        <f t="shared" si="25"/>
        <v/>
      </c>
    </row>
    <row r="118" spans="1:10">
      <c r="A118" s="143">
        <v>109</v>
      </c>
      <c r="B118" s="144"/>
      <c r="C118" s="144"/>
      <c r="D118" s="144"/>
      <c r="E118" s="145"/>
      <c r="F118" s="146"/>
      <c r="G118" s="144"/>
      <c r="H118" s="145"/>
      <c r="I118" s="16" t="str">
        <f t="shared" si="24"/>
        <v/>
      </c>
      <c r="J118" s="16" t="str">
        <f t="shared" si="25"/>
        <v/>
      </c>
    </row>
    <row r="119" spans="1:10">
      <c r="A119" s="143">
        <v>110</v>
      </c>
      <c r="B119" s="144"/>
      <c r="C119" s="144"/>
      <c r="D119" s="144"/>
      <c r="E119" s="145"/>
      <c r="F119" s="146"/>
      <c r="G119" s="144"/>
      <c r="H119" s="145"/>
      <c r="I119" s="16" t="str">
        <f t="shared" si="24"/>
        <v/>
      </c>
      <c r="J119" s="16" t="str">
        <f t="shared" si="25"/>
        <v/>
      </c>
    </row>
    <row r="120" spans="1:10">
      <c r="A120" s="143">
        <v>111</v>
      </c>
      <c r="B120" s="144"/>
      <c r="C120" s="144"/>
      <c r="D120" s="144"/>
      <c r="E120" s="145"/>
      <c r="F120" s="146"/>
      <c r="G120" s="144"/>
      <c r="H120" s="145"/>
      <c r="I120" s="16" t="str">
        <f t="shared" si="24"/>
        <v/>
      </c>
      <c r="J120" s="16" t="str">
        <f t="shared" si="25"/>
        <v/>
      </c>
    </row>
    <row r="121" spans="1:10">
      <c r="A121" s="143">
        <v>112</v>
      </c>
      <c r="B121" s="144"/>
      <c r="C121" s="144"/>
      <c r="D121" s="144"/>
      <c r="E121" s="145"/>
      <c r="F121" s="146"/>
      <c r="G121" s="144"/>
      <c r="H121" s="145"/>
      <c r="I121" s="16" t="str">
        <f t="shared" si="24"/>
        <v/>
      </c>
      <c r="J121" s="16" t="str">
        <f t="shared" si="25"/>
        <v/>
      </c>
    </row>
    <row r="122" spans="1:10">
      <c r="A122" s="143">
        <v>113</v>
      </c>
      <c r="B122" s="144"/>
      <c r="C122" s="144"/>
      <c r="D122" s="144"/>
      <c r="E122" s="145"/>
      <c r="F122" s="146"/>
      <c r="G122" s="144"/>
      <c r="H122" s="145"/>
      <c r="I122" s="16" t="str">
        <f t="shared" si="24"/>
        <v/>
      </c>
      <c r="J122" s="16" t="str">
        <f t="shared" si="25"/>
        <v/>
      </c>
    </row>
    <row r="123" spans="1:10">
      <c r="A123" s="143">
        <v>114</v>
      </c>
      <c r="B123" s="144"/>
      <c r="C123" s="144"/>
      <c r="D123" s="144"/>
      <c r="E123" s="145"/>
      <c r="F123" s="146"/>
      <c r="G123" s="144"/>
      <c r="H123" s="145"/>
      <c r="I123" s="16" t="str">
        <f t="shared" si="24"/>
        <v/>
      </c>
      <c r="J123" s="16" t="str">
        <f t="shared" si="25"/>
        <v/>
      </c>
    </row>
    <row r="124" spans="1:10">
      <c r="A124" s="143">
        <v>115</v>
      </c>
      <c r="B124" s="144"/>
      <c r="C124" s="144"/>
      <c r="D124" s="144"/>
      <c r="E124" s="145"/>
      <c r="F124" s="146"/>
      <c r="G124" s="144"/>
      <c r="H124" s="145"/>
      <c r="I124" s="16" t="str">
        <f t="shared" si="24"/>
        <v/>
      </c>
      <c r="J124" s="16" t="str">
        <f t="shared" si="25"/>
        <v/>
      </c>
    </row>
    <row r="125" spans="1:10">
      <c r="A125" s="143">
        <v>116</v>
      </c>
      <c r="B125" s="144"/>
      <c r="C125" s="144"/>
      <c r="D125" s="144"/>
      <c r="E125" s="145"/>
      <c r="F125" s="146"/>
      <c r="G125" s="144"/>
      <c r="H125" s="145"/>
      <c r="I125" s="16" t="str">
        <f t="shared" si="24"/>
        <v/>
      </c>
      <c r="J125" s="16" t="str">
        <f t="shared" si="25"/>
        <v/>
      </c>
    </row>
    <row r="126" spans="1:10">
      <c r="A126" s="143">
        <v>117</v>
      </c>
      <c r="B126" s="144"/>
      <c r="C126" s="144"/>
      <c r="D126" s="144"/>
      <c r="E126" s="145"/>
      <c r="F126" s="146"/>
      <c r="G126" s="144"/>
      <c r="H126" s="145"/>
      <c r="I126" s="16" t="str">
        <f t="shared" si="24"/>
        <v/>
      </c>
      <c r="J126" s="16" t="str">
        <f t="shared" si="25"/>
        <v/>
      </c>
    </row>
    <row r="127" spans="1:10">
      <c r="A127" s="143">
        <v>118</v>
      </c>
      <c r="B127" s="144"/>
      <c r="C127" s="144"/>
      <c r="D127" s="144"/>
      <c r="E127" s="145"/>
      <c r="F127" s="146"/>
      <c r="G127" s="144"/>
      <c r="H127" s="145"/>
      <c r="I127" s="16" t="str">
        <f t="shared" si="24"/>
        <v/>
      </c>
      <c r="J127" s="16" t="str">
        <f t="shared" si="25"/>
        <v/>
      </c>
    </row>
    <row r="128" spans="1:10">
      <c r="A128" s="143">
        <v>119</v>
      </c>
      <c r="B128" s="144"/>
      <c r="C128" s="144"/>
      <c r="D128" s="144"/>
      <c r="E128" s="145"/>
      <c r="F128" s="146"/>
      <c r="G128" s="144"/>
      <c r="H128" s="145"/>
      <c r="I128" s="16" t="str">
        <f t="shared" si="24"/>
        <v/>
      </c>
      <c r="J128" s="16" t="str">
        <f t="shared" si="25"/>
        <v/>
      </c>
    </row>
    <row r="129" spans="1:10">
      <c r="A129" s="143">
        <v>120</v>
      </c>
      <c r="B129" s="144"/>
      <c r="C129" s="144"/>
      <c r="D129" s="144"/>
      <c r="E129" s="145"/>
      <c r="F129" s="146"/>
      <c r="G129" s="144"/>
      <c r="H129" s="145"/>
      <c r="I129" s="16" t="str">
        <f t="shared" si="24"/>
        <v/>
      </c>
      <c r="J129" s="16" t="str">
        <f t="shared" si="25"/>
        <v/>
      </c>
    </row>
    <row r="130" spans="1:10">
      <c r="A130" s="143">
        <v>121</v>
      </c>
      <c r="B130" s="144"/>
      <c r="C130" s="144"/>
      <c r="D130" s="144"/>
      <c r="E130" s="145"/>
      <c r="F130" s="146"/>
      <c r="G130" s="144"/>
      <c r="H130" s="145"/>
      <c r="I130" s="16" t="str">
        <f t="shared" si="24"/>
        <v/>
      </c>
      <c r="J130" s="16" t="str">
        <f t="shared" si="25"/>
        <v/>
      </c>
    </row>
    <row r="131" spans="1:10">
      <c r="A131" s="143">
        <v>122</v>
      </c>
      <c r="B131" s="144"/>
      <c r="C131" s="144"/>
      <c r="D131" s="144"/>
      <c r="E131" s="145"/>
      <c r="F131" s="146"/>
      <c r="G131" s="144"/>
      <c r="H131" s="145"/>
      <c r="I131" s="16" t="str">
        <f t="shared" si="24"/>
        <v/>
      </c>
      <c r="J131" s="16" t="str">
        <f t="shared" si="25"/>
        <v/>
      </c>
    </row>
    <row r="132" spans="1:10">
      <c r="A132" s="143">
        <v>123</v>
      </c>
      <c r="B132" s="144"/>
      <c r="C132" s="144"/>
      <c r="D132" s="144"/>
      <c r="E132" s="145"/>
      <c r="F132" s="146"/>
      <c r="G132" s="144"/>
      <c r="H132" s="145"/>
      <c r="I132" s="16" t="str">
        <f t="shared" si="24"/>
        <v/>
      </c>
      <c r="J132" s="16" t="str">
        <f t="shared" si="25"/>
        <v/>
      </c>
    </row>
    <row r="133" spans="1:10">
      <c r="A133" s="143">
        <v>124</v>
      </c>
      <c r="B133" s="144"/>
      <c r="C133" s="144"/>
      <c r="D133" s="144"/>
      <c r="E133" s="145"/>
      <c r="F133" s="146"/>
      <c r="G133" s="144"/>
      <c r="H133" s="145"/>
      <c r="I133" s="16" t="str">
        <f t="shared" si="24"/>
        <v/>
      </c>
      <c r="J133" s="16" t="str">
        <f t="shared" si="25"/>
        <v/>
      </c>
    </row>
    <row r="134" spans="1:10">
      <c r="A134" s="143">
        <v>125</v>
      </c>
      <c r="B134" s="144"/>
      <c r="C134" s="144"/>
      <c r="D134" s="144"/>
      <c r="E134" s="145"/>
      <c r="F134" s="146"/>
      <c r="G134" s="144"/>
      <c r="H134" s="145"/>
      <c r="I134" s="16" t="str">
        <f t="shared" si="24"/>
        <v/>
      </c>
      <c r="J134" s="16" t="str">
        <f t="shared" si="25"/>
        <v/>
      </c>
    </row>
    <row r="135" spans="1:10">
      <c r="A135" s="143">
        <v>126</v>
      </c>
      <c r="B135" s="144"/>
      <c r="C135" s="144"/>
      <c r="D135" s="144"/>
      <c r="E135" s="145"/>
      <c r="F135" s="146"/>
      <c r="G135" s="144"/>
      <c r="H135" s="145"/>
      <c r="I135" s="16" t="str">
        <f t="shared" si="24"/>
        <v/>
      </c>
      <c r="J135" s="16" t="str">
        <f t="shared" si="25"/>
        <v/>
      </c>
    </row>
    <row r="136" spans="1:10">
      <c r="A136" s="143">
        <v>127</v>
      </c>
      <c r="B136" s="144"/>
      <c r="C136" s="144"/>
      <c r="D136" s="144"/>
      <c r="E136" s="145"/>
      <c r="F136" s="146"/>
      <c r="G136" s="144"/>
      <c r="H136" s="145"/>
      <c r="I136" s="16" t="str">
        <f t="shared" si="24"/>
        <v/>
      </c>
      <c r="J136" s="16" t="str">
        <f t="shared" si="25"/>
        <v/>
      </c>
    </row>
    <row r="137" spans="1:10">
      <c r="A137" s="143">
        <v>128</v>
      </c>
      <c r="B137" s="144"/>
      <c r="C137" s="144"/>
      <c r="D137" s="144"/>
      <c r="E137" s="145"/>
      <c r="F137" s="146"/>
      <c r="G137" s="144"/>
      <c r="H137" s="145"/>
      <c r="I137" s="16" t="str">
        <f t="shared" si="24"/>
        <v/>
      </c>
      <c r="J137" s="16" t="str">
        <f t="shared" si="25"/>
        <v/>
      </c>
    </row>
    <row r="138" spans="1:10">
      <c r="A138" s="143">
        <v>129</v>
      </c>
      <c r="B138" s="144"/>
      <c r="C138" s="144"/>
      <c r="D138" s="144"/>
      <c r="E138" s="145"/>
      <c r="F138" s="146"/>
      <c r="G138" s="144"/>
      <c r="H138" s="145"/>
      <c r="I138" s="16" t="str">
        <f t="shared" si="24"/>
        <v/>
      </c>
      <c r="J138" s="16" t="str">
        <f t="shared" si="25"/>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3">
        <v>164</v>
      </c>
      <c r="B173" s="144"/>
      <c r="C173" s="144"/>
      <c r="D173" s="144"/>
      <c r="E173" s="145"/>
      <c r="F173" s="146"/>
      <c r="G173" s="144"/>
      <c r="H173" s="145"/>
      <c r="I173" s="16" t="str">
        <f t="shared" si="26"/>
        <v/>
      </c>
      <c r="J173" s="16" t="str">
        <f t="shared" si="27"/>
        <v/>
      </c>
    </row>
    <row r="174" spans="1:10">
      <c r="A174" s="143">
        <v>165</v>
      </c>
      <c r="B174" s="144"/>
      <c r="C174" s="144"/>
      <c r="D174" s="144"/>
      <c r="E174" s="145"/>
      <c r="F174" s="146"/>
      <c r="G174" s="144"/>
      <c r="H174" s="145"/>
      <c r="I174" s="16" t="str">
        <f t="shared" si="26"/>
        <v/>
      </c>
      <c r="J174" s="16" t="str">
        <f t="shared" si="27"/>
        <v/>
      </c>
    </row>
    <row r="175" spans="1:10">
      <c r="A175" s="143">
        <v>166</v>
      </c>
      <c r="B175" s="144"/>
      <c r="C175" s="144"/>
      <c r="D175" s="144"/>
      <c r="E175" s="145"/>
      <c r="F175" s="146"/>
      <c r="G175" s="144"/>
      <c r="H175" s="145"/>
      <c r="I175" s="16" t="str">
        <f t="shared" si="26"/>
        <v/>
      </c>
      <c r="J175" s="16" t="str">
        <f t="shared" si="27"/>
        <v/>
      </c>
    </row>
    <row r="176" spans="1:10">
      <c r="A176" s="143">
        <v>167</v>
      </c>
      <c r="B176" s="144"/>
      <c r="C176" s="144"/>
      <c r="D176" s="144"/>
      <c r="E176" s="145"/>
      <c r="F176" s="146"/>
      <c r="G176" s="144"/>
      <c r="H176" s="145"/>
      <c r="I176" s="16" t="str">
        <f t="shared" si="26"/>
        <v/>
      </c>
      <c r="J176" s="16" t="str">
        <f t="shared" si="27"/>
        <v/>
      </c>
    </row>
    <row r="177" spans="1:10">
      <c r="A177" s="143">
        <v>168</v>
      </c>
      <c r="B177" s="144"/>
      <c r="C177" s="144"/>
      <c r="D177" s="144"/>
      <c r="E177" s="145"/>
      <c r="F177" s="146"/>
      <c r="G177" s="144"/>
      <c r="H177" s="145"/>
      <c r="I177" s="16" t="str">
        <f t="shared" si="26"/>
        <v/>
      </c>
      <c r="J177" s="16" t="str">
        <f t="shared" si="27"/>
        <v/>
      </c>
    </row>
    <row r="178" spans="1:10">
      <c r="A178" s="143">
        <v>169</v>
      </c>
      <c r="B178" s="144"/>
      <c r="C178" s="144"/>
      <c r="D178" s="144"/>
      <c r="E178" s="145"/>
      <c r="F178" s="146"/>
      <c r="G178" s="144"/>
      <c r="H178" s="145"/>
      <c r="I178" s="16" t="str">
        <f t="shared" si="26"/>
        <v/>
      </c>
      <c r="J178" s="16" t="str">
        <f t="shared" si="27"/>
        <v/>
      </c>
    </row>
    <row r="179" spans="1:10">
      <c r="A179" s="143">
        <v>170</v>
      </c>
      <c r="B179" s="144"/>
      <c r="C179" s="144"/>
      <c r="D179" s="144"/>
      <c r="E179" s="145"/>
      <c r="F179" s="146"/>
      <c r="G179" s="144"/>
      <c r="H179" s="145"/>
      <c r="I179" s="16" t="str">
        <f t="shared" si="26"/>
        <v/>
      </c>
      <c r="J179" s="16" t="str">
        <f t="shared" si="27"/>
        <v/>
      </c>
    </row>
    <row r="180" spans="1:10">
      <c r="A180" s="143">
        <v>171</v>
      </c>
      <c r="B180" s="144"/>
      <c r="C180" s="144"/>
      <c r="D180" s="144"/>
      <c r="E180" s="145"/>
      <c r="F180" s="146"/>
      <c r="G180" s="144"/>
      <c r="H180" s="145"/>
      <c r="I180" s="16" t="str">
        <f t="shared" si="26"/>
        <v/>
      </c>
      <c r="J180" s="16" t="str">
        <f t="shared" si="27"/>
        <v/>
      </c>
    </row>
    <row r="181" spans="1:10">
      <c r="A181" s="143">
        <v>172</v>
      </c>
      <c r="B181" s="144"/>
      <c r="C181" s="144"/>
      <c r="D181" s="144"/>
      <c r="E181" s="145"/>
      <c r="F181" s="146"/>
      <c r="G181" s="144"/>
      <c r="H181" s="145"/>
      <c r="I181" s="16" t="str">
        <f t="shared" si="26"/>
        <v/>
      </c>
      <c r="J181" s="16" t="str">
        <f t="shared" si="27"/>
        <v/>
      </c>
    </row>
    <row r="182" spans="1:10">
      <c r="A182" s="143">
        <v>173</v>
      </c>
      <c r="B182" s="144"/>
      <c r="C182" s="144"/>
      <c r="D182" s="144"/>
      <c r="E182" s="145"/>
      <c r="F182" s="146"/>
      <c r="G182" s="144"/>
      <c r="H182" s="145"/>
      <c r="I182" s="16" t="str">
        <f t="shared" si="26"/>
        <v/>
      </c>
      <c r="J182" s="16" t="str">
        <f t="shared" si="27"/>
        <v/>
      </c>
    </row>
    <row r="183" spans="1:10">
      <c r="A183" s="143">
        <v>174</v>
      </c>
      <c r="B183" s="144"/>
      <c r="C183" s="144"/>
      <c r="D183" s="144"/>
      <c r="E183" s="145"/>
      <c r="F183" s="146"/>
      <c r="G183" s="144"/>
      <c r="H183" s="145"/>
      <c r="I183" s="16" t="str">
        <f t="shared" si="26"/>
        <v/>
      </c>
      <c r="J183" s="16" t="str">
        <f t="shared" si="27"/>
        <v/>
      </c>
    </row>
    <row r="184" spans="1:10">
      <c r="A184" s="143">
        <v>175</v>
      </c>
      <c r="B184" s="144"/>
      <c r="C184" s="144"/>
      <c r="D184" s="144"/>
      <c r="E184" s="145"/>
      <c r="F184" s="146"/>
      <c r="G184" s="144"/>
      <c r="H184" s="145"/>
      <c r="I184" s="16" t="str">
        <f t="shared" si="26"/>
        <v/>
      </c>
      <c r="J184" s="16" t="str">
        <f t="shared" si="27"/>
        <v/>
      </c>
    </row>
    <row r="185" spans="1:10">
      <c r="A185" s="143">
        <v>176</v>
      </c>
      <c r="B185" s="144"/>
      <c r="C185" s="144"/>
      <c r="D185" s="144"/>
      <c r="E185" s="145"/>
      <c r="F185" s="146"/>
      <c r="G185" s="144"/>
      <c r="H185" s="145"/>
      <c r="I185" s="16" t="str">
        <f t="shared" si="26"/>
        <v/>
      </c>
      <c r="J185" s="16" t="str">
        <f t="shared" si="27"/>
        <v/>
      </c>
    </row>
    <row r="186" spans="1:10">
      <c r="A186" s="143">
        <v>177</v>
      </c>
      <c r="B186" s="144"/>
      <c r="C186" s="144"/>
      <c r="D186" s="144"/>
      <c r="E186" s="145"/>
      <c r="F186" s="146"/>
      <c r="G186" s="144"/>
      <c r="H186" s="145"/>
      <c r="I186" s="16" t="str">
        <f t="shared" si="26"/>
        <v/>
      </c>
      <c r="J186" s="16" t="str">
        <f t="shared" si="27"/>
        <v/>
      </c>
    </row>
    <row r="187" spans="1:10">
      <c r="A187" s="143">
        <v>178</v>
      </c>
      <c r="B187" s="144"/>
      <c r="C187" s="144"/>
      <c r="D187" s="144"/>
      <c r="E187" s="145"/>
      <c r="F187" s="146"/>
      <c r="G187" s="144"/>
      <c r="H187" s="145"/>
      <c r="I187" s="16" t="str">
        <f t="shared" si="26"/>
        <v/>
      </c>
      <c r="J187" s="16" t="str">
        <f t="shared" si="27"/>
        <v/>
      </c>
    </row>
    <row r="188" spans="1:10">
      <c r="A188" s="143">
        <v>179</v>
      </c>
      <c r="B188" s="144"/>
      <c r="C188" s="144"/>
      <c r="D188" s="144"/>
      <c r="E188" s="145"/>
      <c r="F188" s="146"/>
      <c r="G188" s="144"/>
      <c r="H188" s="145"/>
      <c r="I188" s="16" t="str">
        <f t="shared" si="26"/>
        <v/>
      </c>
      <c r="J188" s="16" t="str">
        <f t="shared" si="27"/>
        <v/>
      </c>
    </row>
    <row r="189" spans="1:10">
      <c r="A189" s="143">
        <v>180</v>
      </c>
      <c r="B189" s="144"/>
      <c r="C189" s="144"/>
      <c r="D189" s="144"/>
      <c r="E189" s="145"/>
      <c r="F189" s="146"/>
      <c r="G189" s="144"/>
      <c r="H189" s="145"/>
      <c r="I189" s="16" t="str">
        <f t="shared" si="26"/>
        <v/>
      </c>
      <c r="J189" s="16" t="str">
        <f t="shared" si="27"/>
        <v/>
      </c>
    </row>
    <row r="190" spans="1:10">
      <c r="A190" s="143">
        <v>181</v>
      </c>
      <c r="B190" s="144"/>
      <c r="C190" s="144"/>
      <c r="D190" s="144"/>
      <c r="E190" s="145"/>
      <c r="F190" s="146"/>
      <c r="G190" s="144"/>
      <c r="H190" s="145"/>
      <c r="I190" s="16" t="str">
        <f t="shared" si="26"/>
        <v/>
      </c>
      <c r="J190" s="16" t="str">
        <f t="shared" si="27"/>
        <v/>
      </c>
    </row>
    <row r="191" spans="1:10">
      <c r="A191" s="143">
        <v>182</v>
      </c>
      <c r="B191" s="144"/>
      <c r="C191" s="144"/>
      <c r="D191" s="144"/>
      <c r="E191" s="145"/>
      <c r="F191" s="146"/>
      <c r="G191" s="144"/>
      <c r="H191" s="145"/>
      <c r="I191" s="16" t="str">
        <f t="shared" si="26"/>
        <v/>
      </c>
      <c r="J191" s="16" t="str">
        <f t="shared" si="27"/>
        <v/>
      </c>
    </row>
    <row r="192" spans="1:10">
      <c r="A192" s="143">
        <v>183</v>
      </c>
      <c r="B192" s="144"/>
      <c r="C192" s="144"/>
      <c r="D192" s="144"/>
      <c r="E192" s="145"/>
      <c r="F192" s="146"/>
      <c r="G192" s="144"/>
      <c r="H192" s="145"/>
      <c r="I192" s="16" t="str">
        <f t="shared" si="26"/>
        <v/>
      </c>
      <c r="J192" s="16" t="str">
        <f t="shared" si="27"/>
        <v/>
      </c>
    </row>
    <row r="193" spans="1:10">
      <c r="A193" s="143">
        <v>184</v>
      </c>
      <c r="B193" s="144"/>
      <c r="C193" s="144"/>
      <c r="D193" s="144"/>
      <c r="E193" s="145"/>
      <c r="F193" s="146"/>
      <c r="G193" s="144"/>
      <c r="H193" s="145"/>
      <c r="I193" s="16" t="str">
        <f t="shared" si="26"/>
        <v/>
      </c>
      <c r="J193" s="16" t="str">
        <f t="shared" si="27"/>
        <v/>
      </c>
    </row>
    <row r="194" spans="1:10">
      <c r="A194" s="143">
        <v>185</v>
      </c>
      <c r="B194" s="144"/>
      <c r="C194" s="144"/>
      <c r="D194" s="144"/>
      <c r="E194" s="145"/>
      <c r="F194" s="146"/>
      <c r="G194" s="144"/>
      <c r="H194" s="145"/>
      <c r="I194" s="16" t="str">
        <f t="shared" si="26"/>
        <v/>
      </c>
      <c r="J194" s="16" t="str">
        <f t="shared" si="27"/>
        <v/>
      </c>
    </row>
    <row r="195" spans="1:10">
      <c r="A195" s="143">
        <v>186</v>
      </c>
      <c r="B195" s="144"/>
      <c r="C195" s="144"/>
      <c r="D195" s="144"/>
      <c r="E195" s="145"/>
      <c r="F195" s="146"/>
      <c r="G195" s="144"/>
      <c r="H195" s="145"/>
      <c r="I195" s="16" t="str">
        <f t="shared" si="26"/>
        <v/>
      </c>
      <c r="J195" s="16" t="str">
        <f t="shared" si="27"/>
        <v/>
      </c>
    </row>
    <row r="196" spans="1:10">
      <c r="A196" s="143">
        <v>187</v>
      </c>
      <c r="B196" s="144"/>
      <c r="C196" s="144"/>
      <c r="D196" s="144"/>
      <c r="E196" s="145"/>
      <c r="F196" s="146"/>
      <c r="G196" s="144"/>
      <c r="H196" s="145"/>
      <c r="I196" s="16" t="str">
        <f t="shared" si="26"/>
        <v/>
      </c>
      <c r="J196" s="16" t="str">
        <f t="shared" si="27"/>
        <v/>
      </c>
    </row>
    <row r="197" spans="1:10">
      <c r="A197" s="143">
        <v>188</v>
      </c>
      <c r="B197" s="144"/>
      <c r="C197" s="144"/>
      <c r="D197" s="144"/>
      <c r="E197" s="145"/>
      <c r="F197" s="146"/>
      <c r="G197" s="144"/>
      <c r="H197" s="145"/>
      <c r="I197" s="16" t="str">
        <f t="shared" si="26"/>
        <v/>
      </c>
      <c r="J197" s="16" t="str">
        <f t="shared" si="27"/>
        <v/>
      </c>
    </row>
    <row r="198" spans="1:10">
      <c r="A198" s="143">
        <v>189</v>
      </c>
      <c r="B198" s="144"/>
      <c r="C198" s="144"/>
      <c r="D198" s="144"/>
      <c r="E198" s="145"/>
      <c r="F198" s="146"/>
      <c r="G198" s="144"/>
      <c r="H198" s="145"/>
      <c r="I198" s="16" t="str">
        <f t="shared" si="26"/>
        <v/>
      </c>
      <c r="J198" s="16" t="str">
        <f t="shared" si="27"/>
        <v/>
      </c>
    </row>
    <row r="199" spans="1:10">
      <c r="A199" s="143">
        <v>190</v>
      </c>
      <c r="B199" s="144"/>
      <c r="C199" s="144"/>
      <c r="D199" s="144"/>
      <c r="E199" s="145"/>
      <c r="F199" s="146"/>
      <c r="G199" s="144"/>
      <c r="H199" s="145"/>
      <c r="I199" s="16" t="str">
        <f t="shared" si="26"/>
        <v/>
      </c>
      <c r="J199" s="16" t="str">
        <f t="shared" si="27"/>
        <v/>
      </c>
    </row>
    <row r="200" spans="1:10">
      <c r="A200" s="143">
        <v>191</v>
      </c>
      <c r="B200" s="144"/>
      <c r="C200" s="144"/>
      <c r="D200" s="144"/>
      <c r="E200" s="145"/>
      <c r="F200" s="146"/>
      <c r="G200" s="144"/>
      <c r="H200" s="145"/>
      <c r="I200" s="16" t="str">
        <f t="shared" si="26"/>
        <v/>
      </c>
      <c r="J200" s="16" t="str">
        <f t="shared" si="27"/>
        <v/>
      </c>
    </row>
    <row r="201" spans="1:10">
      <c r="A201" s="143">
        <v>192</v>
      </c>
      <c r="B201" s="144"/>
      <c r="C201" s="144"/>
      <c r="D201" s="144"/>
      <c r="E201" s="145"/>
      <c r="F201" s="146"/>
      <c r="G201" s="144"/>
      <c r="H201" s="145"/>
      <c r="I201" s="16" t="str">
        <f t="shared" si="26"/>
        <v/>
      </c>
      <c r="J201" s="16" t="str">
        <f t="shared" si="27"/>
        <v/>
      </c>
    </row>
    <row r="202" spans="1:10">
      <c r="A202" s="143">
        <v>193</v>
      </c>
      <c r="B202" s="144"/>
      <c r="C202" s="144"/>
      <c r="D202" s="144"/>
      <c r="E202" s="145"/>
      <c r="F202" s="146"/>
      <c r="G202" s="144"/>
      <c r="H202" s="145"/>
      <c r="I202" s="16" t="str">
        <f t="shared" si="26"/>
        <v/>
      </c>
      <c r="J202" s="16" t="str">
        <f t="shared" si="27"/>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3">
        <v>228</v>
      </c>
      <c r="B237" s="144"/>
      <c r="C237" s="144"/>
      <c r="D237" s="144"/>
      <c r="E237" s="145"/>
      <c r="F237" s="146"/>
      <c r="G237" s="144"/>
      <c r="H237" s="145"/>
      <c r="I237" s="16" t="str">
        <f t="shared" si="28"/>
        <v/>
      </c>
      <c r="J237" s="16" t="str">
        <f t="shared" si="29"/>
        <v/>
      </c>
    </row>
    <row r="238" spans="1:10">
      <c r="A238" s="143">
        <v>229</v>
      </c>
      <c r="B238" s="144"/>
      <c r="C238" s="144"/>
      <c r="D238" s="144"/>
      <c r="E238" s="145"/>
      <c r="F238" s="146"/>
      <c r="G238" s="144"/>
      <c r="H238" s="145"/>
      <c r="I238" s="16" t="str">
        <f t="shared" si="28"/>
        <v/>
      </c>
      <c r="J238" s="16" t="str">
        <f t="shared" si="29"/>
        <v/>
      </c>
    </row>
    <row r="239" spans="1:10">
      <c r="A239" s="143">
        <v>230</v>
      </c>
      <c r="B239" s="144"/>
      <c r="C239" s="144"/>
      <c r="D239" s="144"/>
      <c r="E239" s="145"/>
      <c r="F239" s="146"/>
      <c r="G239" s="144"/>
      <c r="H239" s="145"/>
      <c r="I239" s="16" t="str">
        <f t="shared" si="28"/>
        <v/>
      </c>
      <c r="J239" s="16" t="str">
        <f t="shared" si="29"/>
        <v/>
      </c>
    </row>
    <row r="240" spans="1:10">
      <c r="A240" s="143">
        <v>231</v>
      </c>
      <c r="B240" s="144"/>
      <c r="C240" s="144"/>
      <c r="D240" s="144"/>
      <c r="E240" s="145"/>
      <c r="F240" s="146"/>
      <c r="G240" s="144"/>
      <c r="H240" s="145"/>
      <c r="I240" s="16" t="str">
        <f t="shared" si="28"/>
        <v/>
      </c>
      <c r="J240" s="16" t="str">
        <f t="shared" si="29"/>
        <v/>
      </c>
    </row>
    <row r="241" spans="1:10">
      <c r="A241" s="143">
        <v>232</v>
      </c>
      <c r="B241" s="144"/>
      <c r="C241" s="144"/>
      <c r="D241" s="144"/>
      <c r="E241" s="145"/>
      <c r="F241" s="146"/>
      <c r="G241" s="144"/>
      <c r="H241" s="145"/>
      <c r="I241" s="16" t="str">
        <f t="shared" si="28"/>
        <v/>
      </c>
      <c r="J241" s="16" t="str">
        <f t="shared" si="29"/>
        <v/>
      </c>
    </row>
    <row r="242" spans="1:10">
      <c r="A242" s="143">
        <v>233</v>
      </c>
      <c r="B242" s="144"/>
      <c r="C242" s="144"/>
      <c r="D242" s="144"/>
      <c r="E242" s="145"/>
      <c r="F242" s="146"/>
      <c r="G242" s="144"/>
      <c r="H242" s="145"/>
      <c r="I242" s="16" t="str">
        <f t="shared" si="28"/>
        <v/>
      </c>
      <c r="J242" s="16" t="str">
        <f t="shared" si="29"/>
        <v/>
      </c>
    </row>
    <row r="243" spans="1:10">
      <c r="A243" s="143">
        <v>234</v>
      </c>
      <c r="B243" s="144"/>
      <c r="C243" s="144"/>
      <c r="D243" s="144"/>
      <c r="E243" s="145"/>
      <c r="F243" s="146"/>
      <c r="G243" s="144"/>
      <c r="H243" s="145"/>
      <c r="I243" s="16" t="str">
        <f t="shared" si="28"/>
        <v/>
      </c>
      <c r="J243" s="16" t="str">
        <f t="shared" si="29"/>
        <v/>
      </c>
    </row>
    <row r="244" spans="1:10">
      <c r="A244" s="143">
        <v>235</v>
      </c>
      <c r="B244" s="144"/>
      <c r="C244" s="144"/>
      <c r="D244" s="144"/>
      <c r="E244" s="145"/>
      <c r="F244" s="146"/>
      <c r="G244" s="144"/>
      <c r="H244" s="145"/>
      <c r="I244" s="16" t="str">
        <f t="shared" si="28"/>
        <v/>
      </c>
      <c r="J244" s="16" t="str">
        <f t="shared" si="29"/>
        <v/>
      </c>
    </row>
    <row r="245" spans="1:10">
      <c r="A245" s="143">
        <v>236</v>
      </c>
      <c r="B245" s="144"/>
      <c r="C245" s="144"/>
      <c r="D245" s="144"/>
      <c r="E245" s="145"/>
      <c r="F245" s="146"/>
      <c r="G245" s="144"/>
      <c r="H245" s="145"/>
      <c r="I245" s="16" t="str">
        <f t="shared" si="28"/>
        <v/>
      </c>
      <c r="J245" s="16" t="str">
        <f t="shared" si="29"/>
        <v/>
      </c>
    </row>
    <row r="246" spans="1:10">
      <c r="A246" s="143">
        <v>237</v>
      </c>
      <c r="B246" s="144"/>
      <c r="C246" s="144"/>
      <c r="D246" s="144"/>
      <c r="E246" s="145"/>
      <c r="F246" s="146"/>
      <c r="G246" s="144"/>
      <c r="H246" s="145"/>
      <c r="I246" s="16" t="str">
        <f t="shared" si="28"/>
        <v/>
      </c>
      <c r="J246" s="16" t="str">
        <f t="shared" si="29"/>
        <v/>
      </c>
    </row>
    <row r="247" spans="1:10">
      <c r="A247" s="143">
        <v>238</v>
      </c>
      <c r="B247" s="144"/>
      <c r="C247" s="144"/>
      <c r="D247" s="144"/>
      <c r="E247" s="145"/>
      <c r="F247" s="146"/>
      <c r="G247" s="144"/>
      <c r="H247" s="145"/>
      <c r="I247" s="16" t="str">
        <f t="shared" si="28"/>
        <v/>
      </c>
      <c r="J247" s="16" t="str">
        <f t="shared" si="29"/>
        <v/>
      </c>
    </row>
    <row r="248" spans="1:10">
      <c r="A248" s="143">
        <v>239</v>
      </c>
      <c r="B248" s="144"/>
      <c r="C248" s="144"/>
      <c r="D248" s="144"/>
      <c r="E248" s="145"/>
      <c r="F248" s="146"/>
      <c r="G248" s="144"/>
      <c r="H248" s="145"/>
      <c r="I248" s="16" t="str">
        <f t="shared" si="28"/>
        <v/>
      </c>
      <c r="J248" s="16" t="str">
        <f t="shared" si="29"/>
        <v/>
      </c>
    </row>
    <row r="249" spans="1:10">
      <c r="A249" s="143">
        <v>240</v>
      </c>
      <c r="B249" s="144"/>
      <c r="C249" s="144"/>
      <c r="D249" s="144"/>
      <c r="E249" s="145"/>
      <c r="F249" s="146"/>
      <c r="G249" s="144"/>
      <c r="H249" s="145"/>
      <c r="I249" s="16" t="str">
        <f t="shared" si="28"/>
        <v/>
      </c>
      <c r="J249" s="16" t="str">
        <f t="shared" si="29"/>
        <v/>
      </c>
    </row>
    <row r="250" spans="1:10">
      <c r="A250" s="143">
        <v>241</v>
      </c>
      <c r="B250" s="144"/>
      <c r="C250" s="144"/>
      <c r="D250" s="144"/>
      <c r="E250" s="145"/>
      <c r="F250" s="146"/>
      <c r="G250" s="144"/>
      <c r="H250" s="145"/>
      <c r="I250" s="16" t="str">
        <f t="shared" si="28"/>
        <v/>
      </c>
      <c r="J250" s="16" t="str">
        <f t="shared" si="29"/>
        <v/>
      </c>
    </row>
    <row r="251" spans="1:10">
      <c r="A251" s="143">
        <v>242</v>
      </c>
      <c r="B251" s="144"/>
      <c r="C251" s="144"/>
      <c r="D251" s="144"/>
      <c r="E251" s="145"/>
      <c r="F251" s="146"/>
      <c r="G251" s="144"/>
      <c r="H251" s="145"/>
      <c r="I251" s="16" t="str">
        <f t="shared" si="28"/>
        <v/>
      </c>
      <c r="J251" s="16" t="str">
        <f t="shared" si="29"/>
        <v/>
      </c>
    </row>
    <row r="252" spans="1:10">
      <c r="A252" s="143">
        <v>243</v>
      </c>
      <c r="B252" s="144"/>
      <c r="C252" s="144"/>
      <c r="D252" s="144"/>
      <c r="E252" s="145"/>
      <c r="F252" s="146"/>
      <c r="G252" s="144"/>
      <c r="H252" s="145"/>
      <c r="I252" s="16" t="str">
        <f t="shared" si="28"/>
        <v/>
      </c>
      <c r="J252" s="16" t="str">
        <f t="shared" si="29"/>
        <v/>
      </c>
    </row>
    <row r="253" spans="1:10">
      <c r="A253" s="143">
        <v>244</v>
      </c>
      <c r="B253" s="144"/>
      <c r="C253" s="144"/>
      <c r="D253" s="144"/>
      <c r="E253" s="145"/>
      <c r="F253" s="146"/>
      <c r="G253" s="144"/>
      <c r="H253" s="145"/>
      <c r="I253" s="16" t="str">
        <f t="shared" si="28"/>
        <v/>
      </c>
      <c r="J253" s="16" t="str">
        <f t="shared" si="29"/>
        <v/>
      </c>
    </row>
    <row r="254" spans="1:10">
      <c r="A254" s="143">
        <v>245</v>
      </c>
      <c r="B254" s="144"/>
      <c r="C254" s="144"/>
      <c r="D254" s="144"/>
      <c r="E254" s="145"/>
      <c r="F254" s="146"/>
      <c r="G254" s="144"/>
      <c r="H254" s="145"/>
      <c r="I254" s="16" t="str">
        <f t="shared" si="28"/>
        <v/>
      </c>
      <c r="J254" s="16" t="str">
        <f t="shared" si="29"/>
        <v/>
      </c>
    </row>
    <row r="255" spans="1:10">
      <c r="A255" s="143">
        <v>246</v>
      </c>
      <c r="B255" s="144"/>
      <c r="C255" s="144"/>
      <c r="D255" s="144"/>
      <c r="E255" s="145"/>
      <c r="F255" s="146"/>
      <c r="G255" s="144"/>
      <c r="H255" s="145"/>
      <c r="I255" s="16" t="str">
        <f t="shared" si="28"/>
        <v/>
      </c>
      <c r="J255" s="16" t="str">
        <f t="shared" si="29"/>
        <v/>
      </c>
    </row>
    <row r="256" spans="1:10">
      <c r="A256" s="143">
        <v>247</v>
      </c>
      <c r="B256" s="144"/>
      <c r="C256" s="144"/>
      <c r="D256" s="144"/>
      <c r="E256" s="145"/>
      <c r="F256" s="146"/>
      <c r="G256" s="144"/>
      <c r="H256" s="145"/>
      <c r="I256" s="16" t="str">
        <f t="shared" si="28"/>
        <v/>
      </c>
      <c r="J256" s="16" t="str">
        <f t="shared" si="29"/>
        <v/>
      </c>
    </row>
    <row r="257" spans="1:10">
      <c r="A257" s="143">
        <v>248</v>
      </c>
      <c r="B257" s="144"/>
      <c r="C257" s="144"/>
      <c r="D257" s="144"/>
      <c r="E257" s="145"/>
      <c r="F257" s="146"/>
      <c r="G257" s="144"/>
      <c r="H257" s="145"/>
      <c r="I257" s="16" t="str">
        <f t="shared" si="28"/>
        <v/>
      </c>
      <c r="J257" s="16" t="str">
        <f t="shared" si="29"/>
        <v/>
      </c>
    </row>
    <row r="258" spans="1:10">
      <c r="A258" s="143">
        <v>249</v>
      </c>
      <c r="B258" s="144"/>
      <c r="C258" s="144"/>
      <c r="D258" s="144"/>
      <c r="E258" s="145"/>
      <c r="F258" s="146"/>
      <c r="G258" s="144"/>
      <c r="H258" s="145"/>
      <c r="I258" s="16" t="str">
        <f t="shared" si="28"/>
        <v/>
      </c>
      <c r="J258" s="16" t="str">
        <f t="shared" si="29"/>
        <v/>
      </c>
    </row>
    <row r="259" spans="1:10">
      <c r="A259" s="143">
        <v>250</v>
      </c>
      <c r="B259" s="144"/>
      <c r="C259" s="144"/>
      <c r="D259" s="144"/>
      <c r="E259" s="145"/>
      <c r="F259" s="146"/>
      <c r="G259" s="144"/>
      <c r="H259" s="145"/>
      <c r="I259" s="16" t="str">
        <f t="shared" si="28"/>
        <v/>
      </c>
      <c r="J259" s="16" t="str">
        <f t="shared" si="29"/>
        <v/>
      </c>
    </row>
  </sheetData>
  <sheetProtection algorithmName="SHA-512" hashValue="tjZRZeyJamCZjcMP6+lUyv0unQzpi6rFqbnFQJ0VHwyqtpy2xYwpzBnhsv7UR/MAVE2aqVJYbEy8hVKfz1nEYw==" saltValue="sodUwVjvwlz0oyBV46vTkw=="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H10" sqref="H10"/>
    </sheetView>
  </sheetViews>
  <sheetFormatPr defaultColWidth="9.08984375" defaultRowHeight="15.5"/>
  <cols>
    <col min="1" max="1" width="5.6328125" style="60" customWidth="1"/>
    <col min="2" max="3" width="35.6328125" style="64" customWidth="1"/>
    <col min="4" max="4" width="18.6328125" style="64" customWidth="1"/>
    <col min="5" max="5" width="18.6328125" style="290" customWidth="1"/>
    <col min="6" max="6" width="10.6328125" style="69" customWidth="1"/>
    <col min="7" max="7" width="10.6328125" style="64" customWidth="1"/>
    <col min="8" max="8" width="12.36328125" style="290" customWidth="1"/>
    <col min="9" max="9" width="17.6328125" style="64" customWidth="1"/>
    <col min="10" max="10" width="10.6328125" style="64" hidden="1" customWidth="1"/>
    <col min="11" max="14" width="10.6328125" style="70" hidden="1" customWidth="1"/>
    <col min="15" max="15" width="9.08984375" style="71" hidden="1" customWidth="1"/>
    <col min="16" max="16" width="9.08984375" style="64" hidden="1" customWidth="1"/>
    <col min="17" max="26" width="9.08984375" style="64" customWidth="1"/>
    <col min="27" max="16384" width="9.08984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4" t="s">
        <v>785</v>
      </c>
      <c r="B4" s="554"/>
      <c r="C4" s="554"/>
      <c r="D4" s="554"/>
      <c r="E4" s="554"/>
      <c r="F4" s="554"/>
      <c r="G4" s="554"/>
      <c r="H4" s="554"/>
      <c r="I4" s="554"/>
      <c r="J4" s="226"/>
      <c r="K4" s="226"/>
      <c r="L4" s="226"/>
      <c r="M4" s="226"/>
      <c r="N4" s="64"/>
      <c r="O4" s="291"/>
    </row>
    <row r="5" spans="1:16">
      <c r="A5" s="554" t="s">
        <v>654</v>
      </c>
      <c r="B5" s="554"/>
      <c r="C5" s="554"/>
      <c r="D5" s="554"/>
      <c r="E5" s="554"/>
      <c r="F5" s="554"/>
      <c r="G5" s="554"/>
      <c r="H5" s="554"/>
      <c r="I5" s="554"/>
      <c r="J5" s="226"/>
      <c r="K5" s="226"/>
      <c r="L5" s="226"/>
      <c r="M5" s="226"/>
      <c r="N5" s="64"/>
    </row>
    <row r="6" spans="1:16" ht="13.5" customHeight="1">
      <c r="E6" s="64"/>
      <c r="F6" s="64"/>
      <c r="H6" s="64"/>
      <c r="I6" s="301"/>
      <c r="J6" s="347" t="str">
        <f>CONCATENATE(functie," ",nume_candidat)</f>
        <v>Șef de lucrări Cristina-Maria POVIAN</v>
      </c>
      <c r="N6" s="64"/>
    </row>
    <row r="7" spans="1:16" ht="18.75" customHeight="1">
      <c r="A7" s="551" t="s">
        <v>338</v>
      </c>
      <c r="B7" s="551" t="s">
        <v>0</v>
      </c>
      <c r="C7" s="551" t="s">
        <v>545</v>
      </c>
      <c r="D7" s="551" t="s">
        <v>16</v>
      </c>
      <c r="E7" s="552" t="s">
        <v>17</v>
      </c>
      <c r="F7" s="557" t="s">
        <v>2</v>
      </c>
      <c r="G7" s="551" t="s">
        <v>18</v>
      </c>
      <c r="H7" s="552" t="s">
        <v>546</v>
      </c>
      <c r="I7" s="551" t="s">
        <v>544</v>
      </c>
      <c r="J7" s="551"/>
      <c r="K7" s="551" t="s">
        <v>4</v>
      </c>
      <c r="L7" s="551"/>
      <c r="M7" s="555" t="s">
        <v>48</v>
      </c>
      <c r="N7" s="556"/>
      <c r="O7" s="558" t="s">
        <v>541</v>
      </c>
      <c r="P7" s="559" t="s">
        <v>551</v>
      </c>
    </row>
    <row r="8" spans="1:16" ht="45.75" customHeight="1">
      <c r="A8" s="551"/>
      <c r="B8" s="551"/>
      <c r="C8" s="551"/>
      <c r="D8" s="551"/>
      <c r="E8" s="553"/>
      <c r="F8" s="557"/>
      <c r="G8" s="551"/>
      <c r="H8" s="553"/>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8"/>
      <c r="P8" s="559"/>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t="s">
        <v>552</v>
      </c>
      <c r="F10" s="505"/>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c r="A11" s="37">
        <v>2</v>
      </c>
      <c r="B11" s="7"/>
      <c r="C11" s="7"/>
      <c r="D11" s="7"/>
      <c r="E11" s="5" t="s">
        <v>552</v>
      </c>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t="s">
        <v>552</v>
      </c>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16"/>
        <v/>
      </c>
      <c r="J109" s="16" t="str">
        <f t="shared" si="17"/>
        <v/>
      </c>
    </row>
    <row r="110" spans="1:16">
      <c r="A110" s="143">
        <v>101</v>
      </c>
      <c r="B110" s="144"/>
      <c r="C110" s="144"/>
      <c r="D110" s="144"/>
      <c r="E110" s="145"/>
      <c r="F110" s="146"/>
      <c r="G110" s="144"/>
      <c r="H110" s="145"/>
      <c r="I110" s="16" t="str">
        <f t="shared" si="16"/>
        <v/>
      </c>
      <c r="J110" s="16" t="str">
        <f t="shared" si="17"/>
        <v/>
      </c>
    </row>
    <row r="111" spans="1:16">
      <c r="A111" s="143">
        <v>102</v>
      </c>
      <c r="B111" s="144"/>
      <c r="C111" s="144"/>
      <c r="D111" s="144"/>
      <c r="E111" s="145"/>
      <c r="F111" s="146"/>
      <c r="G111" s="144"/>
      <c r="H111" s="145"/>
      <c r="I111" s="16" t="str">
        <f t="shared" si="16"/>
        <v/>
      </c>
      <c r="J111" s="16" t="str">
        <f t="shared" si="17"/>
        <v/>
      </c>
    </row>
    <row r="112" spans="1:16">
      <c r="A112" s="143">
        <v>103</v>
      </c>
      <c r="B112" s="144"/>
      <c r="C112" s="144"/>
      <c r="D112" s="144"/>
      <c r="E112" s="145"/>
      <c r="F112" s="146"/>
      <c r="G112" s="144"/>
      <c r="H112" s="145"/>
      <c r="I112" s="16" t="str">
        <f t="shared" si="16"/>
        <v/>
      </c>
      <c r="J112" s="16" t="str">
        <f t="shared" si="17"/>
        <v/>
      </c>
    </row>
    <row r="113" spans="1:10">
      <c r="A113" s="143">
        <v>104</v>
      </c>
      <c r="B113" s="144"/>
      <c r="C113" s="144"/>
      <c r="D113" s="144"/>
      <c r="E113" s="145"/>
      <c r="F113" s="146"/>
      <c r="G113" s="144"/>
      <c r="H113" s="145"/>
      <c r="I113" s="16" t="str">
        <f t="shared" si="16"/>
        <v/>
      </c>
      <c r="J113" s="16" t="str">
        <f t="shared" si="17"/>
        <v/>
      </c>
    </row>
    <row r="114" spans="1:10">
      <c r="A114" s="143">
        <v>105</v>
      </c>
      <c r="B114" s="144"/>
      <c r="C114" s="144"/>
      <c r="D114" s="144"/>
      <c r="E114" s="145"/>
      <c r="F114" s="146"/>
      <c r="G114" s="144"/>
      <c r="H114" s="145"/>
      <c r="I114" s="16" t="str">
        <f t="shared" si="16"/>
        <v/>
      </c>
      <c r="J114" s="16" t="str">
        <f t="shared" si="17"/>
        <v/>
      </c>
    </row>
    <row r="115" spans="1:10">
      <c r="A115" s="143">
        <v>106</v>
      </c>
      <c r="B115" s="144"/>
      <c r="C115" s="144"/>
      <c r="D115" s="144"/>
      <c r="E115" s="145"/>
      <c r="F115" s="146"/>
      <c r="G115" s="144"/>
      <c r="H115" s="145"/>
      <c r="I115" s="16" t="str">
        <f t="shared" si="16"/>
        <v/>
      </c>
      <c r="J115" s="16" t="str">
        <f t="shared" si="17"/>
        <v/>
      </c>
    </row>
    <row r="116" spans="1:10">
      <c r="A116" s="143">
        <v>107</v>
      </c>
      <c r="B116" s="144"/>
      <c r="C116" s="144"/>
      <c r="D116" s="144"/>
      <c r="E116" s="145"/>
      <c r="F116" s="146"/>
      <c r="G116" s="144"/>
      <c r="H116" s="145"/>
      <c r="I116" s="16" t="str">
        <f t="shared" si="16"/>
        <v/>
      </c>
      <c r="J116" s="16" t="str">
        <f t="shared" si="17"/>
        <v/>
      </c>
    </row>
    <row r="117" spans="1:10">
      <c r="A117" s="143">
        <v>108</v>
      </c>
      <c r="B117" s="144"/>
      <c r="C117" s="144"/>
      <c r="D117" s="144"/>
      <c r="E117" s="145"/>
      <c r="F117" s="146"/>
      <c r="G117" s="144"/>
      <c r="H117" s="145"/>
      <c r="I117" s="16" t="str">
        <f t="shared" si="16"/>
        <v/>
      </c>
      <c r="J117" s="16" t="str">
        <f t="shared" si="17"/>
        <v/>
      </c>
    </row>
    <row r="118" spans="1:10">
      <c r="A118" s="143">
        <v>109</v>
      </c>
      <c r="B118" s="144"/>
      <c r="C118" s="144"/>
      <c r="D118" s="144"/>
      <c r="E118" s="145"/>
      <c r="F118" s="146"/>
      <c r="G118" s="144"/>
      <c r="H118" s="145"/>
      <c r="I118" s="16" t="str">
        <f t="shared" si="16"/>
        <v/>
      </c>
      <c r="J118" s="16" t="str">
        <f t="shared" si="17"/>
        <v/>
      </c>
    </row>
    <row r="119" spans="1:10">
      <c r="A119" s="143">
        <v>110</v>
      </c>
      <c r="B119" s="144"/>
      <c r="C119" s="144"/>
      <c r="D119" s="144"/>
      <c r="E119" s="145"/>
      <c r="F119" s="146"/>
      <c r="G119" s="144"/>
      <c r="H119" s="145"/>
      <c r="I119" s="16" t="str">
        <f t="shared" si="16"/>
        <v/>
      </c>
      <c r="J119" s="16" t="str">
        <f t="shared" si="17"/>
        <v/>
      </c>
    </row>
    <row r="120" spans="1:10">
      <c r="A120" s="143">
        <v>111</v>
      </c>
      <c r="B120" s="144"/>
      <c r="C120" s="144"/>
      <c r="D120" s="144"/>
      <c r="E120" s="145"/>
      <c r="F120" s="146"/>
      <c r="G120" s="144"/>
      <c r="H120" s="145"/>
      <c r="I120" s="16" t="str">
        <f t="shared" si="16"/>
        <v/>
      </c>
      <c r="J120" s="16" t="str">
        <f t="shared" si="17"/>
        <v/>
      </c>
    </row>
    <row r="121" spans="1:10">
      <c r="A121" s="143">
        <v>112</v>
      </c>
      <c r="B121" s="144"/>
      <c r="C121" s="144"/>
      <c r="D121" s="144"/>
      <c r="E121" s="145"/>
      <c r="F121" s="146"/>
      <c r="G121" s="144"/>
      <c r="H121" s="145"/>
      <c r="I121" s="16" t="str">
        <f t="shared" si="16"/>
        <v/>
      </c>
      <c r="J121" s="16" t="str">
        <f t="shared" si="17"/>
        <v/>
      </c>
    </row>
    <row r="122" spans="1:10">
      <c r="A122" s="143">
        <v>113</v>
      </c>
      <c r="B122" s="144"/>
      <c r="C122" s="144"/>
      <c r="D122" s="144"/>
      <c r="E122" s="145"/>
      <c r="F122" s="146"/>
      <c r="G122" s="144"/>
      <c r="H122" s="145"/>
      <c r="I122" s="16" t="str">
        <f t="shared" si="16"/>
        <v/>
      </c>
      <c r="J122" s="16" t="str">
        <f t="shared" si="17"/>
        <v/>
      </c>
    </row>
    <row r="123" spans="1:10">
      <c r="A123" s="143">
        <v>114</v>
      </c>
      <c r="B123" s="144"/>
      <c r="C123" s="144"/>
      <c r="D123" s="144"/>
      <c r="E123" s="145"/>
      <c r="F123" s="146"/>
      <c r="G123" s="144"/>
      <c r="H123" s="145"/>
      <c r="I123" s="16" t="str">
        <f t="shared" si="16"/>
        <v/>
      </c>
      <c r="J123" s="16" t="str">
        <f t="shared" si="17"/>
        <v/>
      </c>
    </row>
    <row r="124" spans="1:10">
      <c r="A124" s="143">
        <v>115</v>
      </c>
      <c r="B124" s="144"/>
      <c r="C124" s="144"/>
      <c r="D124" s="144"/>
      <c r="E124" s="145"/>
      <c r="F124" s="146"/>
      <c r="G124" s="144"/>
      <c r="H124" s="145"/>
      <c r="I124" s="16" t="str">
        <f t="shared" si="16"/>
        <v/>
      </c>
      <c r="J124" s="16" t="str">
        <f t="shared" si="17"/>
        <v/>
      </c>
    </row>
    <row r="125" spans="1:10">
      <c r="A125" s="143">
        <v>116</v>
      </c>
      <c r="B125" s="144"/>
      <c r="C125" s="144"/>
      <c r="D125" s="144"/>
      <c r="E125" s="145"/>
      <c r="F125" s="146"/>
      <c r="G125" s="144"/>
      <c r="H125" s="145"/>
      <c r="I125" s="16" t="str">
        <f t="shared" si="16"/>
        <v/>
      </c>
      <c r="J125" s="16" t="str">
        <f t="shared" si="17"/>
        <v/>
      </c>
    </row>
    <row r="126" spans="1:10">
      <c r="A126" s="143">
        <v>117</v>
      </c>
      <c r="B126" s="144"/>
      <c r="C126" s="144"/>
      <c r="D126" s="144"/>
      <c r="E126" s="145"/>
      <c r="F126" s="146"/>
      <c r="G126" s="144"/>
      <c r="H126" s="145"/>
      <c r="I126" s="16" t="str">
        <f t="shared" si="16"/>
        <v/>
      </c>
      <c r="J126" s="16" t="str">
        <f t="shared" si="17"/>
        <v/>
      </c>
    </row>
    <row r="127" spans="1:10">
      <c r="A127" s="143">
        <v>118</v>
      </c>
      <c r="B127" s="144"/>
      <c r="C127" s="144"/>
      <c r="D127" s="144"/>
      <c r="E127" s="145"/>
      <c r="F127" s="146"/>
      <c r="G127" s="144"/>
      <c r="H127" s="145"/>
      <c r="I127" s="16" t="str">
        <f t="shared" si="16"/>
        <v/>
      </c>
      <c r="J127" s="16" t="str">
        <f t="shared" si="17"/>
        <v/>
      </c>
    </row>
    <row r="128" spans="1:10">
      <c r="A128" s="143">
        <v>119</v>
      </c>
      <c r="B128" s="144"/>
      <c r="C128" s="144"/>
      <c r="D128" s="144"/>
      <c r="E128" s="145"/>
      <c r="F128" s="146"/>
      <c r="G128" s="144"/>
      <c r="H128" s="145"/>
      <c r="I128" s="16" t="str">
        <f t="shared" si="16"/>
        <v/>
      </c>
      <c r="J128" s="16" t="str">
        <f t="shared" si="17"/>
        <v/>
      </c>
    </row>
    <row r="129" spans="1:10">
      <c r="A129" s="143">
        <v>120</v>
      </c>
      <c r="B129" s="144"/>
      <c r="C129" s="144"/>
      <c r="D129" s="144"/>
      <c r="E129" s="145"/>
      <c r="F129" s="146"/>
      <c r="G129" s="144"/>
      <c r="H129" s="145"/>
      <c r="I129" s="16" t="str">
        <f t="shared" si="16"/>
        <v/>
      </c>
      <c r="J129" s="16" t="str">
        <f t="shared" si="17"/>
        <v/>
      </c>
    </row>
    <row r="130" spans="1:10">
      <c r="A130" s="143">
        <v>121</v>
      </c>
      <c r="B130" s="144"/>
      <c r="C130" s="144"/>
      <c r="D130" s="144"/>
      <c r="E130" s="145"/>
      <c r="F130" s="146"/>
      <c r="G130" s="144"/>
      <c r="H130" s="145"/>
      <c r="I130" s="16" t="str">
        <f t="shared" si="16"/>
        <v/>
      </c>
      <c r="J130" s="16" t="str">
        <f t="shared" si="17"/>
        <v/>
      </c>
    </row>
    <row r="131" spans="1:10">
      <c r="A131" s="143">
        <v>122</v>
      </c>
      <c r="B131" s="144"/>
      <c r="C131" s="144"/>
      <c r="D131" s="144"/>
      <c r="E131" s="145"/>
      <c r="F131" s="146"/>
      <c r="G131" s="144"/>
      <c r="H131" s="145"/>
      <c r="I131" s="16" t="str">
        <f t="shared" si="16"/>
        <v/>
      </c>
      <c r="J131" s="16" t="str">
        <f t="shared" si="17"/>
        <v/>
      </c>
    </row>
    <row r="132" spans="1:10">
      <c r="A132" s="143">
        <v>123</v>
      </c>
      <c r="B132" s="144"/>
      <c r="C132" s="144"/>
      <c r="D132" s="144"/>
      <c r="E132" s="145"/>
      <c r="F132" s="146"/>
      <c r="G132" s="144"/>
      <c r="H132" s="145"/>
      <c r="I132" s="16" t="str">
        <f t="shared" si="16"/>
        <v/>
      </c>
      <c r="J132" s="16" t="str">
        <f t="shared" si="17"/>
        <v/>
      </c>
    </row>
    <row r="133" spans="1:10">
      <c r="A133" s="143">
        <v>124</v>
      </c>
      <c r="B133" s="144"/>
      <c r="C133" s="144"/>
      <c r="D133" s="144"/>
      <c r="E133" s="145"/>
      <c r="F133" s="146"/>
      <c r="G133" s="144"/>
      <c r="H133" s="145"/>
      <c r="I133" s="16" t="str">
        <f t="shared" si="16"/>
        <v/>
      </c>
      <c r="J133" s="16" t="str">
        <f t="shared" si="17"/>
        <v/>
      </c>
    </row>
    <row r="134" spans="1:10">
      <c r="A134" s="143">
        <v>125</v>
      </c>
      <c r="B134" s="144"/>
      <c r="C134" s="144"/>
      <c r="D134" s="144"/>
      <c r="E134" s="145"/>
      <c r="F134" s="146"/>
      <c r="G134" s="144"/>
      <c r="H134" s="145"/>
      <c r="I134" s="16" t="str">
        <f t="shared" si="16"/>
        <v/>
      </c>
      <c r="J134" s="16" t="str">
        <f t="shared" si="17"/>
        <v/>
      </c>
    </row>
    <row r="135" spans="1:10">
      <c r="A135" s="143">
        <v>126</v>
      </c>
      <c r="B135" s="144"/>
      <c r="C135" s="144"/>
      <c r="D135" s="144"/>
      <c r="E135" s="145"/>
      <c r="F135" s="146"/>
      <c r="G135" s="144"/>
      <c r="H135" s="145"/>
      <c r="I135" s="16" t="str">
        <f t="shared" si="16"/>
        <v/>
      </c>
      <c r="J135" s="16" t="str">
        <f t="shared" si="17"/>
        <v/>
      </c>
    </row>
    <row r="136" spans="1:10">
      <c r="A136" s="143">
        <v>127</v>
      </c>
      <c r="B136" s="144"/>
      <c r="C136" s="144"/>
      <c r="D136" s="144"/>
      <c r="E136" s="145"/>
      <c r="F136" s="146"/>
      <c r="G136" s="144"/>
      <c r="H136" s="145"/>
      <c r="I136" s="16" t="str">
        <f t="shared" si="16"/>
        <v/>
      </c>
      <c r="J136" s="16" t="str">
        <f t="shared" si="17"/>
        <v/>
      </c>
    </row>
    <row r="137" spans="1:10">
      <c r="A137" s="143">
        <v>128</v>
      </c>
      <c r="B137" s="144"/>
      <c r="C137" s="144"/>
      <c r="D137" s="144"/>
      <c r="E137" s="145"/>
      <c r="F137" s="146"/>
      <c r="G137" s="144"/>
      <c r="H137" s="145"/>
      <c r="I137" s="16" t="str">
        <f t="shared" si="16"/>
        <v/>
      </c>
      <c r="J137" s="16" t="str">
        <f t="shared" si="17"/>
        <v/>
      </c>
    </row>
    <row r="138" spans="1:10">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si="24"/>
        <v/>
      </c>
      <c r="J172" s="16" t="str">
        <f t="shared" si="25"/>
        <v/>
      </c>
    </row>
    <row r="173" spans="1:10">
      <c r="A173" s="143">
        <v>164</v>
      </c>
      <c r="B173" s="144"/>
      <c r="C173" s="144"/>
      <c r="D173" s="144"/>
      <c r="E173" s="145"/>
      <c r="F173" s="146"/>
      <c r="G173" s="144"/>
      <c r="H173" s="145"/>
      <c r="I173" s="16" t="str">
        <f t="shared" si="24"/>
        <v/>
      </c>
      <c r="J173" s="16" t="str">
        <f t="shared" si="25"/>
        <v/>
      </c>
    </row>
    <row r="174" spans="1:10">
      <c r="A174" s="143">
        <v>165</v>
      </c>
      <c r="B174" s="144"/>
      <c r="C174" s="144"/>
      <c r="D174" s="144"/>
      <c r="E174" s="145"/>
      <c r="F174" s="146"/>
      <c r="G174" s="144"/>
      <c r="H174" s="145"/>
      <c r="I174" s="16" t="str">
        <f t="shared" si="24"/>
        <v/>
      </c>
      <c r="J174" s="16" t="str">
        <f t="shared" si="25"/>
        <v/>
      </c>
    </row>
    <row r="175" spans="1:10">
      <c r="A175" s="143">
        <v>166</v>
      </c>
      <c r="B175" s="144"/>
      <c r="C175" s="144"/>
      <c r="D175" s="144"/>
      <c r="E175" s="145"/>
      <c r="F175" s="146"/>
      <c r="G175" s="144"/>
      <c r="H175" s="145"/>
      <c r="I175" s="16" t="str">
        <f t="shared" si="24"/>
        <v/>
      </c>
      <c r="J175" s="16" t="str">
        <f t="shared" si="25"/>
        <v/>
      </c>
    </row>
    <row r="176" spans="1:10">
      <c r="A176" s="143">
        <v>167</v>
      </c>
      <c r="B176" s="144"/>
      <c r="C176" s="144"/>
      <c r="D176" s="144"/>
      <c r="E176" s="145"/>
      <c r="F176" s="146"/>
      <c r="G176" s="144"/>
      <c r="H176" s="145"/>
      <c r="I176" s="16" t="str">
        <f t="shared" si="24"/>
        <v/>
      </c>
      <c r="J176" s="16" t="str">
        <f t="shared" si="25"/>
        <v/>
      </c>
    </row>
    <row r="177" spans="1:10">
      <c r="A177" s="143">
        <v>168</v>
      </c>
      <c r="B177" s="144"/>
      <c r="C177" s="144"/>
      <c r="D177" s="144"/>
      <c r="E177" s="145"/>
      <c r="F177" s="146"/>
      <c r="G177" s="144"/>
      <c r="H177" s="145"/>
      <c r="I177" s="16" t="str">
        <f t="shared" si="24"/>
        <v/>
      </c>
      <c r="J177" s="16" t="str">
        <f t="shared" si="25"/>
        <v/>
      </c>
    </row>
    <row r="178" spans="1:10">
      <c r="A178" s="143">
        <v>169</v>
      </c>
      <c r="B178" s="144"/>
      <c r="C178" s="144"/>
      <c r="D178" s="144"/>
      <c r="E178" s="145"/>
      <c r="F178" s="146"/>
      <c r="G178" s="144"/>
      <c r="H178" s="145"/>
      <c r="I178" s="16" t="str">
        <f t="shared" si="24"/>
        <v/>
      </c>
      <c r="J178" s="16" t="str">
        <f t="shared" si="25"/>
        <v/>
      </c>
    </row>
    <row r="179" spans="1:10">
      <c r="A179" s="143">
        <v>170</v>
      </c>
      <c r="B179" s="144"/>
      <c r="C179" s="144"/>
      <c r="D179" s="144"/>
      <c r="E179" s="145"/>
      <c r="F179" s="146"/>
      <c r="G179" s="144"/>
      <c r="H179" s="145"/>
      <c r="I179" s="16" t="str">
        <f t="shared" si="24"/>
        <v/>
      </c>
      <c r="J179" s="16" t="str">
        <f t="shared" si="25"/>
        <v/>
      </c>
    </row>
    <row r="180" spans="1:10">
      <c r="A180" s="143">
        <v>171</v>
      </c>
      <c r="B180" s="144"/>
      <c r="C180" s="144"/>
      <c r="D180" s="144"/>
      <c r="E180" s="145"/>
      <c r="F180" s="146"/>
      <c r="G180" s="144"/>
      <c r="H180" s="145"/>
      <c r="I180" s="16" t="str">
        <f t="shared" si="24"/>
        <v/>
      </c>
      <c r="J180" s="16" t="str">
        <f t="shared" si="25"/>
        <v/>
      </c>
    </row>
    <row r="181" spans="1:10">
      <c r="A181" s="143">
        <v>172</v>
      </c>
      <c r="B181" s="144"/>
      <c r="C181" s="144"/>
      <c r="D181" s="144"/>
      <c r="E181" s="145"/>
      <c r="F181" s="146"/>
      <c r="G181" s="144"/>
      <c r="H181" s="145"/>
      <c r="I181" s="16" t="str">
        <f t="shared" si="24"/>
        <v/>
      </c>
      <c r="J181" s="16" t="str">
        <f t="shared" si="25"/>
        <v/>
      </c>
    </row>
    <row r="182" spans="1:10">
      <c r="A182" s="143">
        <v>173</v>
      </c>
      <c r="B182" s="144"/>
      <c r="C182" s="144"/>
      <c r="D182" s="144"/>
      <c r="E182" s="145"/>
      <c r="F182" s="146"/>
      <c r="G182" s="144"/>
      <c r="H182" s="145"/>
      <c r="I182" s="16" t="str">
        <f t="shared" si="24"/>
        <v/>
      </c>
      <c r="J182" s="16" t="str">
        <f t="shared" si="25"/>
        <v/>
      </c>
    </row>
    <row r="183" spans="1:10">
      <c r="A183" s="143">
        <v>174</v>
      </c>
      <c r="B183" s="144"/>
      <c r="C183" s="144"/>
      <c r="D183" s="144"/>
      <c r="E183" s="145"/>
      <c r="F183" s="146"/>
      <c r="G183" s="144"/>
      <c r="H183" s="145"/>
      <c r="I183" s="16" t="str">
        <f t="shared" si="24"/>
        <v/>
      </c>
      <c r="J183" s="16" t="str">
        <f t="shared" si="25"/>
        <v/>
      </c>
    </row>
    <row r="184" spans="1:10">
      <c r="A184" s="143">
        <v>175</v>
      </c>
      <c r="B184" s="144"/>
      <c r="C184" s="144"/>
      <c r="D184" s="144"/>
      <c r="E184" s="145"/>
      <c r="F184" s="146"/>
      <c r="G184" s="144"/>
      <c r="H184" s="145"/>
      <c r="I184" s="16" t="str">
        <f t="shared" si="24"/>
        <v/>
      </c>
      <c r="J184" s="16" t="str">
        <f t="shared" si="25"/>
        <v/>
      </c>
    </row>
    <row r="185" spans="1:10">
      <c r="A185" s="143">
        <v>176</v>
      </c>
      <c r="B185" s="144"/>
      <c r="C185" s="144"/>
      <c r="D185" s="144"/>
      <c r="E185" s="145"/>
      <c r="F185" s="146"/>
      <c r="G185" s="144"/>
      <c r="H185" s="145"/>
      <c r="I185" s="16" t="str">
        <f t="shared" si="24"/>
        <v/>
      </c>
      <c r="J185" s="16" t="str">
        <f t="shared" si="25"/>
        <v/>
      </c>
    </row>
    <row r="186" spans="1:10">
      <c r="A186" s="143">
        <v>177</v>
      </c>
      <c r="B186" s="144"/>
      <c r="C186" s="144"/>
      <c r="D186" s="144"/>
      <c r="E186" s="145"/>
      <c r="F186" s="146"/>
      <c r="G186" s="144"/>
      <c r="H186" s="145"/>
      <c r="I186" s="16" t="str">
        <f t="shared" si="24"/>
        <v/>
      </c>
      <c r="J186" s="16" t="str">
        <f t="shared" si="25"/>
        <v/>
      </c>
    </row>
    <row r="187" spans="1:10">
      <c r="A187" s="143">
        <v>178</v>
      </c>
      <c r="B187" s="144"/>
      <c r="C187" s="144"/>
      <c r="D187" s="144"/>
      <c r="E187" s="145"/>
      <c r="F187" s="146"/>
      <c r="G187" s="144"/>
      <c r="H187" s="145"/>
      <c r="I187" s="16" t="str">
        <f t="shared" si="24"/>
        <v/>
      </c>
      <c r="J187" s="16" t="str">
        <f t="shared" si="25"/>
        <v/>
      </c>
    </row>
    <row r="188" spans="1:10">
      <c r="A188" s="143">
        <v>179</v>
      </c>
      <c r="B188" s="144"/>
      <c r="C188" s="144"/>
      <c r="D188" s="144"/>
      <c r="E188" s="145"/>
      <c r="F188" s="146"/>
      <c r="G188" s="144"/>
      <c r="H188" s="145"/>
      <c r="I188" s="16" t="str">
        <f t="shared" si="24"/>
        <v/>
      </c>
      <c r="J188" s="16" t="str">
        <f t="shared" si="25"/>
        <v/>
      </c>
    </row>
    <row r="189" spans="1:10">
      <c r="A189" s="143">
        <v>180</v>
      </c>
      <c r="B189" s="144"/>
      <c r="C189" s="144"/>
      <c r="D189" s="144"/>
      <c r="E189" s="145"/>
      <c r="F189" s="146"/>
      <c r="G189" s="144"/>
      <c r="H189" s="145"/>
      <c r="I189" s="16" t="str">
        <f t="shared" si="24"/>
        <v/>
      </c>
      <c r="J189" s="16" t="str">
        <f t="shared" si="25"/>
        <v/>
      </c>
    </row>
    <row r="190" spans="1:10">
      <c r="A190" s="143">
        <v>181</v>
      </c>
      <c r="B190" s="144"/>
      <c r="C190" s="144"/>
      <c r="D190" s="144"/>
      <c r="E190" s="145"/>
      <c r="F190" s="146"/>
      <c r="G190" s="144"/>
      <c r="H190" s="145"/>
      <c r="I190" s="16" t="str">
        <f t="shared" si="24"/>
        <v/>
      </c>
      <c r="J190" s="16" t="str">
        <f t="shared" si="25"/>
        <v/>
      </c>
    </row>
    <row r="191" spans="1:10">
      <c r="A191" s="143">
        <v>182</v>
      </c>
      <c r="B191" s="144"/>
      <c r="C191" s="144"/>
      <c r="D191" s="144"/>
      <c r="E191" s="145"/>
      <c r="F191" s="146"/>
      <c r="G191" s="144"/>
      <c r="H191" s="145"/>
      <c r="I191" s="16" t="str">
        <f t="shared" si="24"/>
        <v/>
      </c>
      <c r="J191" s="16" t="str">
        <f t="shared" si="25"/>
        <v/>
      </c>
    </row>
    <row r="192" spans="1:10">
      <c r="A192" s="143">
        <v>183</v>
      </c>
      <c r="B192" s="144"/>
      <c r="C192" s="144"/>
      <c r="D192" s="144"/>
      <c r="E192" s="145"/>
      <c r="F192" s="146"/>
      <c r="G192" s="144"/>
      <c r="H192" s="145"/>
      <c r="I192" s="16" t="str">
        <f t="shared" si="24"/>
        <v/>
      </c>
      <c r="J192" s="16" t="str">
        <f t="shared" si="25"/>
        <v/>
      </c>
    </row>
    <row r="193" spans="1:10">
      <c r="A193" s="143">
        <v>184</v>
      </c>
      <c r="B193" s="144"/>
      <c r="C193" s="144"/>
      <c r="D193" s="144"/>
      <c r="E193" s="145"/>
      <c r="F193" s="146"/>
      <c r="G193" s="144"/>
      <c r="H193" s="145"/>
      <c r="I193" s="16" t="str">
        <f t="shared" si="24"/>
        <v/>
      </c>
      <c r="J193" s="16" t="str">
        <f t="shared" si="25"/>
        <v/>
      </c>
    </row>
    <row r="194" spans="1:10">
      <c r="A194" s="143">
        <v>185</v>
      </c>
      <c r="B194" s="144"/>
      <c r="C194" s="144"/>
      <c r="D194" s="144"/>
      <c r="E194" s="145"/>
      <c r="F194" s="146"/>
      <c r="G194" s="144"/>
      <c r="H194" s="145"/>
      <c r="I194" s="16" t="str">
        <f t="shared" si="24"/>
        <v/>
      </c>
      <c r="J194" s="16" t="str">
        <f t="shared" si="25"/>
        <v/>
      </c>
    </row>
    <row r="195" spans="1:10">
      <c r="A195" s="143">
        <v>186</v>
      </c>
      <c r="B195" s="144"/>
      <c r="C195" s="144"/>
      <c r="D195" s="144"/>
      <c r="E195" s="145"/>
      <c r="F195" s="146"/>
      <c r="G195" s="144"/>
      <c r="H195" s="145"/>
      <c r="I195" s="16" t="str">
        <f t="shared" si="24"/>
        <v/>
      </c>
      <c r="J195" s="16" t="str">
        <f t="shared" si="25"/>
        <v/>
      </c>
    </row>
    <row r="196" spans="1:10">
      <c r="A196" s="143">
        <v>187</v>
      </c>
      <c r="B196" s="144"/>
      <c r="C196" s="144"/>
      <c r="D196" s="144"/>
      <c r="E196" s="145"/>
      <c r="F196" s="146"/>
      <c r="G196" s="144"/>
      <c r="H196" s="145"/>
      <c r="I196" s="16" t="str">
        <f t="shared" si="24"/>
        <v/>
      </c>
      <c r="J196" s="16" t="str">
        <f t="shared" si="25"/>
        <v/>
      </c>
    </row>
    <row r="197" spans="1:10">
      <c r="A197" s="143">
        <v>188</v>
      </c>
      <c r="B197" s="144"/>
      <c r="C197" s="144"/>
      <c r="D197" s="144"/>
      <c r="E197" s="145"/>
      <c r="F197" s="146"/>
      <c r="G197" s="144"/>
      <c r="H197" s="145"/>
      <c r="I197" s="16" t="str">
        <f t="shared" si="24"/>
        <v/>
      </c>
      <c r="J197" s="16" t="str">
        <f t="shared" si="25"/>
        <v/>
      </c>
    </row>
    <row r="198" spans="1:10">
      <c r="A198" s="143">
        <v>189</v>
      </c>
      <c r="B198" s="144"/>
      <c r="C198" s="144"/>
      <c r="D198" s="144"/>
      <c r="E198" s="145"/>
      <c r="F198" s="146"/>
      <c r="G198" s="144"/>
      <c r="H198" s="145"/>
      <c r="I198" s="16" t="str">
        <f t="shared" si="24"/>
        <v/>
      </c>
      <c r="J198" s="16" t="str">
        <f t="shared" si="25"/>
        <v/>
      </c>
    </row>
    <row r="199" spans="1:10">
      <c r="A199" s="143">
        <v>190</v>
      </c>
      <c r="B199" s="144"/>
      <c r="C199" s="144"/>
      <c r="D199" s="144"/>
      <c r="E199" s="145"/>
      <c r="F199" s="146"/>
      <c r="G199" s="144"/>
      <c r="H199" s="145"/>
      <c r="I199" s="16" t="str">
        <f t="shared" si="24"/>
        <v/>
      </c>
      <c r="J199" s="16" t="str">
        <f t="shared" si="25"/>
        <v/>
      </c>
    </row>
    <row r="200" spans="1:10">
      <c r="A200" s="143">
        <v>191</v>
      </c>
      <c r="B200" s="144"/>
      <c r="C200" s="144"/>
      <c r="D200" s="144"/>
      <c r="E200" s="145"/>
      <c r="F200" s="146"/>
      <c r="G200" s="144"/>
      <c r="H200" s="145"/>
      <c r="I200" s="16" t="str">
        <f t="shared" si="24"/>
        <v/>
      </c>
      <c r="J200" s="16" t="str">
        <f t="shared" si="25"/>
        <v/>
      </c>
    </row>
    <row r="201" spans="1:10">
      <c r="A201" s="143">
        <v>192</v>
      </c>
      <c r="B201" s="144"/>
      <c r="C201" s="144"/>
      <c r="D201" s="144"/>
      <c r="E201" s="145"/>
      <c r="F201" s="146"/>
      <c r="G201" s="144"/>
      <c r="H201" s="145"/>
      <c r="I201" s="16" t="str">
        <f t="shared" si="24"/>
        <v/>
      </c>
      <c r="J201" s="16" t="str">
        <f t="shared" si="25"/>
        <v/>
      </c>
    </row>
    <row r="202" spans="1:10">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si="26"/>
        <v/>
      </c>
      <c r="J236" s="16" t="str">
        <f t="shared" si="27"/>
        <v/>
      </c>
    </row>
    <row r="237" spans="1:10">
      <c r="A237" s="143">
        <v>228</v>
      </c>
      <c r="B237" s="144"/>
      <c r="C237" s="144"/>
      <c r="D237" s="144"/>
      <c r="E237" s="145"/>
      <c r="F237" s="146"/>
      <c r="G237" s="144"/>
      <c r="H237" s="145"/>
      <c r="I237" s="16" t="str">
        <f t="shared" si="26"/>
        <v/>
      </c>
      <c r="J237" s="16" t="str">
        <f t="shared" si="27"/>
        <v/>
      </c>
    </row>
    <row r="238" spans="1:10">
      <c r="A238" s="143">
        <v>229</v>
      </c>
      <c r="B238" s="144"/>
      <c r="C238" s="144"/>
      <c r="D238" s="144"/>
      <c r="E238" s="145"/>
      <c r="F238" s="146"/>
      <c r="G238" s="144"/>
      <c r="H238" s="145"/>
      <c r="I238" s="16" t="str">
        <f t="shared" si="26"/>
        <v/>
      </c>
      <c r="J238" s="16" t="str">
        <f t="shared" si="27"/>
        <v/>
      </c>
    </row>
    <row r="239" spans="1:10">
      <c r="A239" s="143">
        <v>230</v>
      </c>
      <c r="B239" s="144"/>
      <c r="C239" s="144"/>
      <c r="D239" s="144"/>
      <c r="E239" s="145"/>
      <c r="F239" s="146"/>
      <c r="G239" s="144"/>
      <c r="H239" s="145"/>
      <c r="I239" s="16" t="str">
        <f t="shared" si="26"/>
        <v/>
      </c>
      <c r="J239" s="16" t="str">
        <f t="shared" si="27"/>
        <v/>
      </c>
    </row>
    <row r="240" spans="1:10">
      <c r="A240" s="143">
        <v>231</v>
      </c>
      <c r="B240" s="144"/>
      <c r="C240" s="144"/>
      <c r="D240" s="144"/>
      <c r="E240" s="145"/>
      <c r="F240" s="146"/>
      <c r="G240" s="144"/>
      <c r="H240" s="145"/>
      <c r="I240" s="16" t="str">
        <f t="shared" si="26"/>
        <v/>
      </c>
      <c r="J240" s="16" t="str">
        <f t="shared" si="27"/>
        <v/>
      </c>
    </row>
    <row r="241" spans="1:10">
      <c r="A241" s="143">
        <v>232</v>
      </c>
      <c r="B241" s="144"/>
      <c r="C241" s="144"/>
      <c r="D241" s="144"/>
      <c r="E241" s="145"/>
      <c r="F241" s="146"/>
      <c r="G241" s="144"/>
      <c r="H241" s="145"/>
      <c r="I241" s="16" t="str">
        <f t="shared" si="26"/>
        <v/>
      </c>
      <c r="J241" s="16" t="str">
        <f t="shared" si="27"/>
        <v/>
      </c>
    </row>
    <row r="242" spans="1:10">
      <c r="A242" s="143">
        <v>233</v>
      </c>
      <c r="B242" s="144"/>
      <c r="C242" s="144"/>
      <c r="D242" s="144"/>
      <c r="E242" s="145"/>
      <c r="F242" s="146"/>
      <c r="G242" s="144"/>
      <c r="H242" s="145"/>
      <c r="I242" s="16" t="str">
        <f t="shared" si="26"/>
        <v/>
      </c>
      <c r="J242" s="16" t="str">
        <f t="shared" si="27"/>
        <v/>
      </c>
    </row>
    <row r="243" spans="1:10">
      <c r="A243" s="143">
        <v>234</v>
      </c>
      <c r="B243" s="144"/>
      <c r="C243" s="144"/>
      <c r="D243" s="144"/>
      <c r="E243" s="145"/>
      <c r="F243" s="146"/>
      <c r="G243" s="144"/>
      <c r="H243" s="145"/>
      <c r="I243" s="16" t="str">
        <f t="shared" si="26"/>
        <v/>
      </c>
      <c r="J243" s="16" t="str">
        <f t="shared" si="27"/>
        <v/>
      </c>
    </row>
    <row r="244" spans="1:10">
      <c r="A244" s="143">
        <v>235</v>
      </c>
      <c r="B244" s="144"/>
      <c r="C244" s="144"/>
      <c r="D244" s="144"/>
      <c r="E244" s="145"/>
      <c r="F244" s="146"/>
      <c r="G244" s="144"/>
      <c r="H244" s="145"/>
      <c r="I244" s="16" t="str">
        <f t="shared" si="26"/>
        <v/>
      </c>
      <c r="J244" s="16" t="str">
        <f t="shared" si="27"/>
        <v/>
      </c>
    </row>
    <row r="245" spans="1:10">
      <c r="A245" s="143">
        <v>236</v>
      </c>
      <c r="B245" s="144"/>
      <c r="C245" s="144"/>
      <c r="D245" s="144"/>
      <c r="E245" s="145"/>
      <c r="F245" s="146"/>
      <c r="G245" s="144"/>
      <c r="H245" s="145"/>
      <c r="I245" s="16" t="str">
        <f t="shared" si="26"/>
        <v/>
      </c>
      <c r="J245" s="16" t="str">
        <f t="shared" si="27"/>
        <v/>
      </c>
    </row>
    <row r="246" spans="1:10">
      <c r="A246" s="143">
        <v>237</v>
      </c>
      <c r="B246" s="144"/>
      <c r="C246" s="144"/>
      <c r="D246" s="144"/>
      <c r="E246" s="145"/>
      <c r="F246" s="146"/>
      <c r="G246" s="144"/>
      <c r="H246" s="145"/>
      <c r="I246" s="16" t="str">
        <f t="shared" si="26"/>
        <v/>
      </c>
      <c r="J246" s="16" t="str">
        <f t="shared" si="27"/>
        <v/>
      </c>
    </row>
    <row r="247" spans="1:10">
      <c r="A247" s="143">
        <v>238</v>
      </c>
      <c r="B247" s="144"/>
      <c r="C247" s="144"/>
      <c r="D247" s="144"/>
      <c r="E247" s="145"/>
      <c r="F247" s="146"/>
      <c r="G247" s="144"/>
      <c r="H247" s="145"/>
      <c r="I247" s="16" t="str">
        <f t="shared" si="26"/>
        <v/>
      </c>
      <c r="J247" s="16" t="str">
        <f t="shared" si="27"/>
        <v/>
      </c>
    </row>
    <row r="248" spans="1:10">
      <c r="A248" s="143">
        <v>239</v>
      </c>
      <c r="B248" s="144"/>
      <c r="C248" s="144"/>
      <c r="D248" s="144"/>
      <c r="E248" s="145"/>
      <c r="F248" s="146"/>
      <c r="G248" s="144"/>
      <c r="H248" s="145"/>
      <c r="I248" s="16" t="str">
        <f t="shared" si="26"/>
        <v/>
      </c>
      <c r="J248" s="16" t="str">
        <f t="shared" si="27"/>
        <v/>
      </c>
    </row>
    <row r="249" spans="1:10">
      <c r="A249" s="143">
        <v>240</v>
      </c>
      <c r="B249" s="144"/>
      <c r="C249" s="144"/>
      <c r="D249" s="144"/>
      <c r="E249" s="145"/>
      <c r="F249" s="146"/>
      <c r="G249" s="144"/>
      <c r="H249" s="145"/>
      <c r="I249" s="16" t="str">
        <f t="shared" si="26"/>
        <v/>
      </c>
      <c r="J249" s="16" t="str">
        <f t="shared" si="27"/>
        <v/>
      </c>
    </row>
    <row r="250" spans="1:10">
      <c r="A250" s="143">
        <v>241</v>
      </c>
      <c r="B250" s="144"/>
      <c r="C250" s="144"/>
      <c r="D250" s="144"/>
      <c r="E250" s="145"/>
      <c r="F250" s="146"/>
      <c r="G250" s="144"/>
      <c r="H250" s="145"/>
      <c r="I250" s="16" t="str">
        <f t="shared" si="26"/>
        <v/>
      </c>
      <c r="J250" s="16" t="str">
        <f t="shared" si="27"/>
        <v/>
      </c>
    </row>
    <row r="251" spans="1:10">
      <c r="A251" s="143">
        <v>242</v>
      </c>
      <c r="B251" s="144"/>
      <c r="C251" s="144"/>
      <c r="D251" s="144"/>
      <c r="E251" s="145"/>
      <c r="F251" s="146"/>
      <c r="G251" s="144"/>
      <c r="H251" s="145"/>
      <c r="I251" s="16" t="str">
        <f t="shared" si="26"/>
        <v/>
      </c>
      <c r="J251" s="16" t="str">
        <f t="shared" si="27"/>
        <v/>
      </c>
    </row>
    <row r="252" spans="1:10">
      <c r="A252" s="143">
        <v>243</v>
      </c>
      <c r="B252" s="144"/>
      <c r="C252" s="144"/>
      <c r="D252" s="144"/>
      <c r="E252" s="145"/>
      <c r="F252" s="146"/>
      <c r="G252" s="144"/>
      <c r="H252" s="145"/>
      <c r="I252" s="16" t="str">
        <f t="shared" si="26"/>
        <v/>
      </c>
      <c r="J252" s="16" t="str">
        <f t="shared" si="27"/>
        <v/>
      </c>
    </row>
    <row r="253" spans="1:10">
      <c r="A253" s="143">
        <v>244</v>
      </c>
      <c r="B253" s="144"/>
      <c r="C253" s="144"/>
      <c r="D253" s="144"/>
      <c r="E253" s="145"/>
      <c r="F253" s="146"/>
      <c r="G253" s="144"/>
      <c r="H253" s="145"/>
      <c r="I253" s="16" t="str">
        <f t="shared" si="26"/>
        <v/>
      </c>
      <c r="J253" s="16" t="str">
        <f t="shared" si="27"/>
        <v/>
      </c>
    </row>
    <row r="254" spans="1:10">
      <c r="A254" s="143">
        <v>245</v>
      </c>
      <c r="B254" s="144"/>
      <c r="C254" s="144"/>
      <c r="D254" s="144"/>
      <c r="E254" s="145"/>
      <c r="F254" s="146"/>
      <c r="G254" s="144"/>
      <c r="H254" s="145"/>
      <c r="I254" s="16" t="str">
        <f t="shared" si="26"/>
        <v/>
      </c>
      <c r="J254" s="16" t="str">
        <f t="shared" si="27"/>
        <v/>
      </c>
    </row>
    <row r="255" spans="1:10">
      <c r="A255" s="143">
        <v>246</v>
      </c>
      <c r="B255" s="144"/>
      <c r="C255" s="144"/>
      <c r="D255" s="144"/>
      <c r="E255" s="145"/>
      <c r="F255" s="146"/>
      <c r="G255" s="144"/>
      <c r="H255" s="145"/>
      <c r="I255" s="16" t="str">
        <f t="shared" si="26"/>
        <v/>
      </c>
      <c r="J255" s="16" t="str">
        <f t="shared" si="27"/>
        <v/>
      </c>
    </row>
    <row r="256" spans="1:10">
      <c r="A256" s="143">
        <v>247</v>
      </c>
      <c r="B256" s="144"/>
      <c r="C256" s="144"/>
      <c r="D256" s="144"/>
      <c r="E256" s="145"/>
      <c r="F256" s="146"/>
      <c r="G256" s="144"/>
      <c r="H256" s="145"/>
      <c r="I256" s="16" t="str">
        <f t="shared" si="26"/>
        <v/>
      </c>
      <c r="J256" s="16" t="str">
        <f t="shared" si="27"/>
        <v/>
      </c>
    </row>
    <row r="257" spans="1:10">
      <c r="A257" s="143">
        <v>248</v>
      </c>
      <c r="B257" s="144"/>
      <c r="C257" s="144"/>
      <c r="D257" s="144"/>
      <c r="E257" s="145"/>
      <c r="F257" s="146"/>
      <c r="G257" s="144"/>
      <c r="H257" s="145"/>
      <c r="I257" s="16" t="str">
        <f t="shared" si="26"/>
        <v/>
      </c>
      <c r="J257" s="16" t="str">
        <f t="shared" si="27"/>
        <v/>
      </c>
    </row>
    <row r="258" spans="1:10">
      <c r="A258" s="143">
        <v>249</v>
      </c>
      <c r="B258" s="144"/>
      <c r="C258" s="144"/>
      <c r="D258" s="144"/>
      <c r="E258" s="145"/>
      <c r="F258" s="146"/>
      <c r="G258" s="144"/>
      <c r="H258" s="145"/>
      <c r="I258" s="16" t="str">
        <f t="shared" si="26"/>
        <v/>
      </c>
      <c r="J258" s="16" t="str">
        <f t="shared" si="27"/>
        <v/>
      </c>
    </row>
    <row r="259" spans="1:10">
      <c r="A259" s="143">
        <v>250</v>
      </c>
      <c r="B259" s="144"/>
      <c r="C259" s="144"/>
      <c r="D259" s="144"/>
      <c r="E259" s="145"/>
      <c r="F259" s="146"/>
      <c r="G259" s="144"/>
      <c r="H259" s="145"/>
      <c r="I259" s="16" t="str">
        <f t="shared" si="26"/>
        <v/>
      </c>
      <c r="J259" s="16" t="str">
        <f t="shared" si="27"/>
        <v/>
      </c>
    </row>
  </sheetData>
  <sheetProtection algorithmName="SHA-512" hashValue="lODTbhcTJj1nLKcA1aHV+fXBT7oUI2Ge3RZGy4popDuAN+aRZV2WU+60LrDOS61GDsX1GbcTJT8ckD1zKON+kQ==" saltValue="hARU06u0aVSdcnP0VSU4wg=="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2022-05-30T20:11:22Z</dcterms:modified>
  <cp:category/>
</cp:coreProperties>
</file>